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BILANS_2020\"/>
    </mc:Choice>
  </mc:AlternateContent>
  <bookViews>
    <workbookView xWindow="-120" yWindow="-120" windowWidth="24240" windowHeight="13140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49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zał.4a" sheetId="29" r:id="rId26"/>
    <sheet name="zał.4b" sheetId="30" r:id="rId27"/>
    <sheet name="zał.4c" sheetId="31" r:id="rId28"/>
    <sheet name="zał.4d" sheetId="32" r:id="rId29"/>
    <sheet name="zał.4e" sheetId="33" r:id="rId30"/>
    <sheet name="zał.4f" sheetId="34" r:id="rId31"/>
    <sheet name="zał.4g" sheetId="35" r:id="rId32"/>
    <sheet name="Tabela 3.1  " sheetId="47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'!$A$1:$E$28</definedName>
    <definedName name="_xlnm.Print_Area" localSheetId="21">'Tabela 2.3'!$A$1:$F$24</definedName>
    <definedName name="_xlnm.Print_Area" localSheetId="24">'zał. 3'!$A$1:$F$67</definedName>
    <definedName name="_xlnm.Print_Area" localSheetId="25">zał.4a!$A$1:$D$63</definedName>
    <definedName name="_xlnm.Print_Area" localSheetId="27">zał.4c!$A$1:$F$103</definedName>
    <definedName name="_xlnm.Print_Area" localSheetId="28">zał.4d!$A$1:$E$65</definedName>
    <definedName name="_xlnm.Print_Area" localSheetId="29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1" l="1"/>
  <c r="B1" i="60"/>
  <c r="C18" i="60"/>
  <c r="B18" i="60"/>
  <c r="C9" i="60"/>
  <c r="G10" i="49"/>
  <c r="G11" i="49"/>
  <c r="G12" i="49"/>
  <c r="G13" i="49"/>
  <c r="G14" i="49"/>
  <c r="G15" i="49"/>
  <c r="G9" i="49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6" i="25"/>
  <c r="D22" i="47" l="1"/>
  <c r="C27" i="35"/>
  <c r="E34" i="34"/>
  <c r="C32" i="33"/>
  <c r="D58" i="32"/>
  <c r="D96" i="31"/>
  <c r="C37" i="30"/>
  <c r="C55" i="29"/>
  <c r="C20" i="45"/>
  <c r="D16" i="21"/>
  <c r="D14" i="12"/>
  <c r="D17" i="6"/>
  <c r="D15" i="11"/>
  <c r="D15" i="50"/>
  <c r="D16" i="10"/>
  <c r="D17" i="9"/>
  <c r="D20" i="16"/>
  <c r="D21" i="49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C14" i="12"/>
  <c r="C15" i="11"/>
  <c r="C15" i="50"/>
  <c r="C16" i="10"/>
  <c r="C17" i="9"/>
  <c r="C20" i="16"/>
  <c r="C21" i="49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12"/>
  <c r="B1" i="6"/>
  <c r="B1" i="11"/>
  <c r="B1" i="50"/>
  <c r="B1" i="10"/>
  <c r="B1" i="8"/>
  <c r="B1" i="9"/>
  <c r="B1" i="16"/>
  <c r="B1" i="49" l="1"/>
  <c r="B1" i="48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D17" i="47" l="1"/>
  <c r="E13" i="13"/>
  <c r="D15" i="47"/>
  <c r="D14" i="47"/>
  <c r="D8" i="6"/>
  <c r="C9" i="45"/>
  <c r="G8" i="6"/>
  <c r="F8" i="6"/>
  <c r="H12" i="6"/>
  <c r="E8" i="6"/>
  <c r="D10" i="8"/>
  <c r="D11" i="8"/>
  <c r="D12" i="8" s="1"/>
  <c r="E10" i="5"/>
  <c r="D8" i="7"/>
  <c r="E8" i="5"/>
  <c r="F10" i="5"/>
  <c r="F8" i="5" s="1"/>
  <c r="G10" i="5"/>
  <c r="G8" i="5" s="1"/>
  <c r="H11" i="5"/>
  <c r="H12" i="5"/>
  <c r="H13" i="5"/>
  <c r="H14" i="5"/>
  <c r="H9" i="5"/>
  <c r="D10" i="5"/>
  <c r="D8" i="5" s="1"/>
  <c r="G16" i="49"/>
  <c r="F16" i="49"/>
  <c r="E16" i="49"/>
  <c r="D16" i="49"/>
  <c r="E16" i="16"/>
  <c r="D16" i="16"/>
  <c r="F13" i="9"/>
  <c r="E13" i="9"/>
  <c r="F12" i="10"/>
  <c r="E12" i="10"/>
  <c r="D12" i="10"/>
  <c r="E11" i="50"/>
  <c r="D11" i="50"/>
  <c r="C11" i="45"/>
  <c r="G12" i="8"/>
  <c r="F12" i="8"/>
  <c r="E12" i="8"/>
  <c r="G8" i="7"/>
  <c r="F8" i="7"/>
  <c r="E8" i="7"/>
  <c r="E13" i="15"/>
  <c r="D13" i="13"/>
  <c r="C11" i="4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comments11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4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5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wykazania kwoty salda konta 640 należy wpisać pozycję bilansową B.IV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sharedStrings.xml><?xml version="1.0" encoding="utf-8"?>
<sst xmlns="http://schemas.openxmlformats.org/spreadsheetml/2006/main" count="1012" uniqueCount="521">
  <si>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</si>
  <si>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</si>
  <si>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</si>
  <si>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</si>
  <si>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</si>
  <si>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</si>
  <si>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</si>
  <si>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</si>
  <si>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</si>
  <si>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</si>
  <si>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</si>
  <si>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</si>
  <si>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</si>
  <si>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</si>
  <si>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</si>
  <si>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</si>
  <si>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</si>
  <si>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</si>
  <si>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</si>
  <si>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</si>
  <si>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</si>
  <si>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</si>
  <si>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</si>
  <si>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</si>
  <si>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</si>
  <si>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</si>
  <si>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</si>
  <si>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</si>
  <si>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</si>
  <si>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</si>
  <si>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</si>
  <si>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</si>
  <si>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</si>
  <si>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</si>
  <si>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</si>
  <si>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</si>
  <si>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</si>
  <si>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</si>
  <si>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</si>
  <si>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</si>
  <si>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</si>
  <si>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</si>
  <si>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</si>
  <si>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</si>
  <si>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</si>
  <si>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</si>
  <si>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</si>
  <si>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</si>
  <si>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</si>
  <si>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</si>
  <si>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</si>
  <si>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</si>
  <si>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</si>
  <si>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</si>
  <si>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</si>
  <si>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</si>
  <si>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</si>
  <si>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</si>
  <si>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</si>
  <si>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</si>
  <si>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</si>
  <si>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</si>
  <si>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</si>
  <si>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</si>
  <si>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</si>
  <si>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</si>
  <si>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</si>
  <si>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</si>
  <si>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</si>
  <si>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</si>
  <si>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</si>
  <si>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</si>
  <si>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</si>
  <si>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</si>
  <si>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</si>
  <si>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</si>
  <si>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</si>
  <si>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</si>
  <si>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</si>
  <si>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</si>
  <si>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</si>
  <si>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</si>
  <si>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</si>
  <si>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</si>
  <si>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</si>
  <si>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</si>
  <si>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</si>
  <si>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</si>
  <si>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</si>
  <si>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</si>
  <si>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</si>
  <si>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</si>
  <si>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</si>
  <si>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</si>
  <si>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</si>
  <si>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</si>
  <si>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</si>
  <si>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</si>
  <si>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</si>
  <si>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</si>
  <si>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</si>
  <si>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</si>
  <si>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</si>
  <si>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</si>
  <si>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</si>
  <si>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</si>
  <si>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</si>
  <si>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</si>
  <si>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</si>
  <si>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</si>
  <si>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</si>
  <si>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</si>
  <si>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</si>
  <si>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</si>
  <si>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</si>
  <si>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</si>
  <si>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</si>
  <si>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</si>
  <si>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</si>
  <si>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</si>
  <si>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</si>
  <si>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</si>
  <si>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</si>
  <si>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</si>
  <si>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</si>
  <si>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</si>
  <si>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</si>
  <si>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</si>
  <si>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</si>
  <si>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</si>
  <si>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</si>
  <si>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</si>
  <si>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</si>
  <si>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</si>
  <si>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</si>
  <si>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</si>
  <si>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</si>
  <si>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</si>
  <si>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</si>
  <si>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</si>
  <si>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</si>
  <si>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</si>
  <si>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</si>
  <si>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</si>
  <si>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</si>
  <si>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</si>
  <si>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</si>
  <si>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</si>
  <si>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</si>
  <si>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</si>
  <si>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</si>
  <si>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</si>
  <si>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</si>
  <si>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</si>
  <si>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</si>
  <si>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</si>
  <si>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</si>
  <si>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</si>
  <si>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</si>
  <si>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</si>
  <si>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</si>
  <si>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</si>
  <si>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</si>
  <si>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</si>
  <si>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</si>
  <si>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</si>
  <si>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</si>
  <si>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</si>
  <si>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</si>
  <si>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</si>
  <si>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</si>
  <si>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</si>
  <si>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</si>
  <si>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</si>
  <si>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</si>
  <si>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</si>
  <si>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</si>
  <si>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</si>
  <si>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</si>
  <si>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</si>
  <si>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</si>
  <si>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</si>
  <si>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</si>
  <si>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</si>
  <si>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</si>
  <si>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</si>
  <si>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</si>
  <si>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</si>
  <si>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</si>
  <si>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</si>
  <si>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</si>
  <si>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</si>
  <si>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</si>
  <si>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</si>
  <si>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</si>
  <si>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</si>
  <si>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</si>
  <si>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</si>
  <si>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</si>
  <si>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</si>
  <si>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</si>
  <si>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</si>
  <si>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</si>
  <si>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</si>
  <si>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</si>
  <si>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</si>
  <si>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</si>
  <si>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</si>
  <si>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</si>
  <si>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</si>
  <si>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</si>
  <si>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</si>
  <si>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</si>
  <si>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</si>
  <si>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</si>
  <si>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</si>
  <si>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</si>
  <si>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</si>
  <si>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</si>
  <si>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</si>
  <si>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</si>
  <si>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</si>
  <si>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</si>
  <si>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</si>
  <si>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</si>
  <si>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</si>
  <si>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</si>
  <si>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</si>
  <si>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</si>
  <si>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</si>
  <si>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</si>
  <si>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</si>
  <si>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</si>
  <si>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</si>
  <si>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</si>
  <si>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</si>
  <si>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</si>
  <si>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</si>
  <si>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</si>
  <si>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</si>
  <si>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</si>
  <si>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</si>
  <si>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</si>
  <si>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</si>
  <si>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</si>
  <si>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</si>
  <si>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</si>
  <si>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</si>
  <si>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</si>
  <si>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</si>
  <si>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</si>
  <si>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</si>
  <si>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</si>
  <si>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</si>
  <si>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</si>
  <si>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</si>
  <si>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</si>
  <si>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</si>
  <si>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</si>
  <si>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</si>
  <si>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</si>
  <si>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</si>
  <si>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</si>
  <si>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</si>
  <si>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</si>
  <si>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</si>
  <si>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</si>
  <si>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</si>
  <si>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</si>
  <si>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</si>
  <si>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</si>
  <si>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</si>
  <si>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</si>
  <si>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</si>
  <si>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</si>
  <si>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</si>
  <si>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</si>
  <si>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</si>
  <si>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</si>
  <si>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</si>
  <si>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</si>
  <si>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</si>
  <si>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</si>
  <si>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</si>
  <si>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</si>
  <si>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</si>
  <si>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</si>
  <si>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</si>
  <si>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</si>
  <si>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</si>
  <si>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</si>
  <si>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</si>
  <si>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</si>
  <si>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</si>
  <si>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</si>
  <si>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</si>
  <si>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</si>
  <si>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</si>
  <si>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</si>
  <si>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</si>
  <si>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</si>
  <si>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</si>
  <si>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</si>
  <si>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</si>
  <si>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</si>
  <si>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</si>
  <si>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</si>
  <si>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</si>
  <si>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</si>
  <si>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</si>
  <si>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</si>
  <si>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</si>
  <si>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</si>
  <si>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</si>
  <si>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</si>
  <si>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</si>
  <si>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</si>
  <si>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</si>
  <si>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</si>
  <si>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</si>
  <si>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</si>
  <si>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</si>
  <si>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</si>
  <si>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</si>
  <si>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</si>
  <si>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</si>
  <si>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</si>
  <si>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</si>
  <si>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</si>
  <si>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</si>
  <si>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</si>
  <si>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</si>
  <si>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</si>
  <si>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</si>
  <si>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</si>
  <si>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</si>
  <si>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</si>
  <si>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</si>
  <si>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</si>
  <si>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</si>
  <si>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</si>
  <si>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</si>
  <si>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</si>
  <si>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</si>
  <si>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</si>
  <si>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</si>
  <si>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</si>
  <si>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</si>
  <si>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</si>
  <si>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</si>
  <si>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</si>
  <si>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</si>
  <si>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</si>
  <si>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</si>
  <si>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</si>
  <si>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</si>
  <si>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</si>
  <si>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</si>
  <si>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</si>
  <si>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</si>
  <si>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</si>
  <si>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</si>
  <si>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</si>
  <si>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</si>
  <si>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</si>
  <si>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</si>
  <si>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</si>
  <si>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</si>
  <si>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</si>
  <si>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</si>
  <si>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</si>
  <si>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</si>
  <si>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</si>
  <si>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</si>
  <si>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</si>
  <si>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</si>
  <si>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</si>
  <si>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</si>
  <si>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</si>
  <si>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</si>
  <si>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</si>
  <si>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</si>
  <si>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</si>
  <si>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</si>
  <si>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</si>
  <si>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</si>
  <si>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</si>
  <si>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</si>
  <si>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</si>
  <si>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</si>
  <si>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</si>
  <si>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</si>
  <si>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</si>
  <si>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</si>
  <si>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</si>
  <si>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</si>
  <si>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</si>
  <si>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</si>
  <si>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</si>
  <si>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</si>
  <si>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</si>
  <si>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</si>
  <si>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</si>
  <si>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</si>
  <si>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</si>
  <si>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</si>
  <si>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</si>
  <si>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</si>
  <si>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</si>
  <si>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</si>
  <si>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</si>
  <si>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</si>
  <si>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</si>
  <si>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</si>
  <si>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</si>
  <si>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</si>
  <si>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</si>
  <si>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</si>
  <si>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</si>
  <si>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</si>
  <si>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</si>
  <si>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</si>
  <si>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</si>
  <si>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</si>
  <si>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</si>
  <si>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</t>
    </r>
    <r>
      <rPr>
        <strike/>
        <sz val="11"/>
        <rFont val="Times New Roman"/>
        <family val="1"/>
        <charset val="238"/>
      </rPr>
      <t xml:space="preserve"> z wyceny wynikającej z decyzji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inna metoda ( podać jaka )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</si>
  <si>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</si>
  <si>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01.01.2020 do 31.12.2020</t>
    </r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</si>
  <si>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</si>
  <si>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</si>
  <si>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</si>
  <si>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</si>
  <si>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ROK 2020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</si>
  <si>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</si>
  <si>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</si>
  <si>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</si>
  <si>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</si>
  <si>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</si>
  <si>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Środki pieniężne panstwowego funduszu celowego</t>
  </si>
  <si>
    <t>1) Sprawozdanie finansowe   za rok 2020</t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</si>
  <si>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</si>
  <si>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</si>
  <si>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</si>
  <si>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</si>
  <si>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</si>
  <si>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</si>
  <si>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</si>
  <si>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</si>
  <si>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</si>
  <si>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Oświadczam, że w jednostce/</t>
    </r>
    <r>
      <rPr>
        <strike/>
        <sz val="10"/>
        <rFont val="Times New Roman"/>
        <family val="1"/>
        <charset val="238"/>
      </rPr>
      <t>komórce</t>
    </r>
    <r>
      <rPr>
        <sz val="10"/>
        <rFont val="Times New Roman"/>
        <family val="1"/>
        <charset val="238"/>
      </rPr>
      <t xml:space="preserve"> przeprowadzono inwentaryzację metodami i na dzień przedstawiony w poniższej tabeli:</t>
    </r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</si>
  <si>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</si>
  <si>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</si>
  <si>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</si>
  <si>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</si>
  <si>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</si>
  <si>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</si>
  <si>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</si>
  <si>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</si>
  <si>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</si>
  <si>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</si>
  <si>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</si>
  <si>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</si>
  <si>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</si>
  <si>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</si>
  <si>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</si>
  <si>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</si>
  <si>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</si>
  <si>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</si>
  <si>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</si>
  <si>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</si>
  <si>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</si>
  <si>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</si>
  <si>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</si>
  <si>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</si>
  <si>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</si>
  <si>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</si>
  <si>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</si>
  <si>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</si>
  <si>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</si>
  <si>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</si>
  <si>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</si>
  <si>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</si>
  <si>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</si>
  <si>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</si>
  <si>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</si>
  <si>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</si>
  <si>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 xml:space="preserve"> Koszt wytworzenia środków trwałych w budowie wytworzonych w roku obrotowym w tym:</t>
  </si>
  <si>
    <t>1.1</t>
  </si>
  <si>
    <t>1.2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</si>
  <si>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</si>
  <si>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</si>
  <si>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</si>
  <si>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</si>
  <si>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t>Barbara Flidrzyńska</t>
  </si>
  <si>
    <t>93-552 Łódź, Karola Bohdanowicza 11</t>
  </si>
  <si>
    <t>XX Liceum Ogólnokształcące im.Juliusza Słowackiego</t>
  </si>
  <si>
    <t>2021-02-24</t>
  </si>
  <si>
    <t>kierownik jednostki</t>
  </si>
  <si>
    <t>Dane prezentowane w Tabeli 1.1.3   nie występuje</t>
  </si>
  <si>
    <t>nie występuje</t>
  </si>
  <si>
    <t>nie wystepuje</t>
  </si>
  <si>
    <t>potwierdzeniesald/weryfikacja sald</t>
  </si>
  <si>
    <t>data otrzymania/ 31.12.2020</t>
  </si>
  <si>
    <t>Dane prezentowane w Tabeli 1.3 nie występuje</t>
  </si>
  <si>
    <t>Dane prezentowane w Tabeli 1.4  nie wystepuje</t>
  </si>
  <si>
    <t>Dane prezentowane w Tabeli 1.5  nie wystepuje</t>
  </si>
  <si>
    <t>Dane prezentowane w Tabeli 1.6  nie wystepuje</t>
  </si>
  <si>
    <t>Dane prezentowane w Tabeli 1.7  nie występuje</t>
  </si>
  <si>
    <t>Dane prezentowane w Tabeli 1.8 nie wystepuje</t>
  </si>
  <si>
    <t>Dane prezentowane w Tabeli 1.9 nie wystepuje</t>
  </si>
  <si>
    <t>Dane prezentowane w Tabeli 1.10 nie wystepuje</t>
  </si>
  <si>
    <t>Dane prezentowane w Tabeli 1.11  nie wystepuje</t>
  </si>
  <si>
    <t>Dane prezentowane w Tabeli 1.12 nie występuje</t>
  </si>
  <si>
    <t>Dane prezentowane w Tabeli 1.13.1 i 1.13.2  nie wystepuje</t>
  </si>
  <si>
    <t>Dane prezentowane w Tabeli 1.14  nie wystepuje</t>
  </si>
  <si>
    <t>Dane prezentowane w Tabeli 2.1  nie wystepuje</t>
  </si>
  <si>
    <t>Dane prezentowane w Tabeli 2.2 nie wystepuje</t>
  </si>
  <si>
    <t>Dane prezentowane w Tabeli 2.3 nie wystepuje</t>
  </si>
  <si>
    <t>Dane prezentowane w Tabeli 2.5  nie wystepuje</t>
  </si>
  <si>
    <t>Dane prezentowane w Tabeli 3.1  nie wystepuje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</si>
  <si>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          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8531B .dział/działy klasyfikacji budżetowej 801, 854.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</si>
</sst>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1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0" fontId="13" fillId="0" borderId="1" xfId="8" applyFont="1" applyBorder="1" applyAlignment="1">
      <alignment vertical="center"/>
    </xf>
    <xf numFmtId="0" fontId="23" fillId="0" borderId="0" xfId="8" applyFont="1" applyFill="1" applyAlignment="1">
      <alignment vertical="center"/>
    </xf>
    <xf numFmtId="0" fontId="23" fillId="0" borderId="0" xfId="8" applyFont="1" applyFill="1" applyBorder="1" applyAlignment="1">
      <alignment vertical="top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13" xfId="0" applyNumberFormat="1" applyFont="1" applyFill="1" applyBorder="1" applyAlignment="1">
      <alignment wrapText="1"/>
    </xf>
    <xf numFmtId="43" fontId="43" fillId="4" borderId="38" xfId="0" applyNumberFormat="1" applyFont="1" applyFill="1" applyBorder="1" applyAlignment="1">
      <alignment wrapText="1"/>
    </xf>
    <xf numFmtId="43" fontId="43" fillId="4" borderId="1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8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</xf>
    <xf numFmtId="43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43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43" fontId="13" fillId="0" borderId="1" xfId="2" applyNumberFormat="1" applyFont="1" applyFill="1" applyBorder="1"/>
    <xf numFmtId="43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43" fontId="10" fillId="0" borderId="6" xfId="2" applyNumberFormat="1" applyFill="1" applyBorder="1"/>
    <xf numFmtId="43" fontId="10" fillId="0" borderId="10" xfId="2" applyNumberFormat="1" applyFill="1" applyBorder="1"/>
    <xf numFmtId="43" fontId="12" fillId="0" borderId="6" xfId="2" applyNumberFormat="1" applyFont="1" applyFill="1" applyBorder="1"/>
    <xf numFmtId="43" fontId="13" fillId="0" borderId="4" xfId="2" applyNumberFormat="1" applyFont="1" applyBorder="1"/>
    <xf numFmtId="43" fontId="10" fillId="0" borderId="4" xfId="2" applyNumberFormat="1" applyBorder="1"/>
    <xf numFmtId="43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43" fontId="21" fillId="0" borderId="4" xfId="2" applyNumberFormat="1" applyFont="1" applyFill="1" applyBorder="1" applyAlignment="1">
      <alignment horizontal="center"/>
    </xf>
    <xf numFmtId="43" fontId="21" fillId="0" borderId="4" xfId="2" applyNumberFormat="1" applyFont="1" applyFill="1" applyBorder="1"/>
    <xf numFmtId="43" fontId="13" fillId="0" borderId="4" xfId="2" applyNumberFormat="1" applyFont="1" applyFill="1" applyBorder="1" applyProtection="1"/>
    <xf numFmtId="43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43" fontId="13" fillId="0" borderId="5" xfId="2" applyNumberFormat="1" applyFont="1" applyFill="1" applyBorder="1" applyProtection="1">
      <protection locked="0"/>
    </xf>
    <xf numFmtId="43" fontId="13" fillId="0" borderId="6" xfId="2" applyNumberFormat="1" applyFont="1" applyFill="1" applyBorder="1" applyAlignment="1">
      <alignment wrapText="1"/>
    </xf>
    <xf numFmtId="43" fontId="13" fillId="0" borderId="4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>
      <alignment wrapText="1"/>
    </xf>
    <xf numFmtId="43" fontId="13" fillId="0" borderId="46" xfId="2" applyNumberFormat="1" applyFont="1" applyFill="1" applyBorder="1" applyProtection="1">
      <protection locked="0"/>
    </xf>
    <xf numFmtId="43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43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43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43" fontId="13" fillId="0" borderId="5" xfId="2" applyNumberFormat="1" applyFont="1" applyFill="1" applyBorder="1"/>
    <xf numFmtId="0" fontId="13" fillId="0" borderId="37" xfId="2" applyFont="1" applyFill="1" applyBorder="1" applyAlignment="1"/>
    <xf numFmtId="43" fontId="13" fillId="0" borderId="10" xfId="2" applyNumberFormat="1" applyFont="1" applyFill="1" applyBorder="1"/>
    <xf numFmtId="43" fontId="13" fillId="0" borderId="44" xfId="2" applyNumberFormat="1" applyFont="1" applyFill="1" applyBorder="1"/>
    <xf numFmtId="43" fontId="13" fillId="0" borderId="45" xfId="2" applyNumberFormat="1" applyFont="1" applyFill="1" applyBorder="1"/>
    <xf numFmtId="43" fontId="13" fillId="0" borderId="5" xfId="2" applyNumberFormat="1" applyFont="1" applyFill="1" applyBorder="1" applyAlignment="1">
      <alignment wrapText="1"/>
    </xf>
    <xf numFmtId="43" fontId="13" fillId="0" borderId="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43" fontId="13" fillId="0" borderId="45" xfId="2" applyNumberFormat="1" applyFont="1" applyFill="1" applyBorder="1" applyAlignment="1">
      <alignment wrapText="1"/>
    </xf>
    <xf numFmtId="43" fontId="13" fillId="0" borderId="4" xfId="2" applyNumberFormat="1" applyFont="1" applyFill="1" applyBorder="1" applyProtection="1">
      <protection locked="0"/>
    </xf>
    <xf numFmtId="43" fontId="13" fillId="0" borderId="45" xfId="2" applyNumberFormat="1" applyFont="1" applyFill="1" applyBorder="1" applyProtection="1">
      <protection locked="0"/>
    </xf>
    <xf numFmtId="43" fontId="13" fillId="0" borderId="10" xfId="2" applyNumberFormat="1" applyFont="1" applyFill="1" applyBorder="1" applyProtection="1"/>
    <xf numFmtId="43" fontId="13" fillId="0" borderId="45" xfId="2" applyNumberFormat="1" applyFont="1" applyFill="1" applyBorder="1" applyProtection="1"/>
    <xf numFmtId="43" fontId="13" fillId="0" borderId="5" xfId="2" applyNumberFormat="1" applyFont="1" applyFill="1" applyBorder="1" applyProtection="1"/>
    <xf numFmtId="0" fontId="13" fillId="0" borderId="5" xfId="2" applyFont="1" applyFill="1" applyBorder="1"/>
    <xf numFmtId="43" fontId="13" fillId="0" borderId="54" xfId="2" applyNumberFormat="1" applyFont="1" applyFill="1" applyBorder="1"/>
    <xf numFmtId="43" fontId="13" fillId="0" borderId="3" xfId="2" applyNumberFormat="1" applyFont="1" applyFill="1" applyBorder="1"/>
    <xf numFmtId="43" fontId="13" fillId="0" borderId="0" xfId="2" applyNumberFormat="1" applyFont="1" applyFill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42" fillId="0" borderId="0" xfId="0" applyFont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3" fillId="4" borderId="28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wrapText="1"/>
    </xf>
    <xf numFmtId="0" fontId="43" fillId="4" borderId="3" xfId="0" applyFont="1" applyFill="1" applyBorder="1" applyAlignment="1">
      <alignment horizontal="left" vertical="center" wrapText="1" indent="5"/>
    </xf>
    <xf numFmtId="0" fontId="43" fillId="4" borderId="61" xfId="0" applyFont="1" applyFill="1" applyBorder="1" applyAlignment="1">
      <alignment horizontal="left" wrapText="1" indent="5"/>
    </xf>
    <xf numFmtId="0" fontId="0" fillId="0" borderId="79" xfId="0" applyBorder="1"/>
    <xf numFmtId="0" fontId="0" fillId="0" borderId="8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10" xfId="0" quotePrefix="1" applyNumberFormat="1" applyBorder="1"/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/>
    </xf>
    <xf numFmtId="4" fontId="22" fillId="0" borderId="65" xfId="8" applyNumberFormat="1" applyFont="1" applyFill="1" applyBorder="1" applyAlignment="1" applyProtection="1">
      <alignment horizontal="center" vertical="center"/>
    </xf>
    <xf numFmtId="4" fontId="22" fillId="0" borderId="3" xfId="8" applyNumberFormat="1" applyFont="1" applyFill="1" applyBorder="1" applyAlignment="1" applyProtection="1">
      <alignment horizontal="center" vertical="center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0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left" vertical="center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64" fillId="0" borderId="0" xfId="2" applyFont="1" applyFill="1" applyBorder="1" applyAlignment="1">
      <alignment horizontal="left" vertical="top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37" xfId="2" applyFont="1" applyFill="1" applyBorder="1" applyAlignment="1"/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64" fillId="0" borderId="0" xfId="2" applyFont="1" applyFill="1" applyBorder="1" applyAlignment="1">
      <alignment horizontal="left"/>
    </xf>
    <xf numFmtId="0" fontId="12" fillId="0" borderId="4" xfId="2" applyFont="1" applyFill="1" applyBorder="1" applyAlignment="1"/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45" xfId="2" applyFont="1" applyFill="1" applyBorder="1" applyAlignment="1"/>
    <xf numFmtId="0" fontId="12" fillId="0" borderId="42" xfId="2" applyFont="1" applyFill="1" applyBorder="1" applyAlignment="1">
      <alignment horizont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1" fillId="0" borderId="4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wrapText="1"/>
    </xf>
    <xf numFmtId="0" fontId="11" fillId="0" borderId="37" xfId="2" applyFont="1" applyFill="1" applyBorder="1" applyAlignment="1"/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6"/>
  <sheetViews>
    <sheetView workbookViewId="0">
      <selection activeCell="I3" sqref="I3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61" t="s">
        <v>476</v>
      </c>
      <c r="D1" s="561"/>
      <c r="E1" s="561"/>
      <c r="F1" s="561"/>
      <c r="G1" s="561"/>
      <c r="H1" s="561"/>
      <c r="I1" s="561"/>
    </row>
    <row r="2" spans="2:9" ht="15.75" thickBot="1"/>
    <row r="3" spans="2:9" ht="23.25" customHeight="1" thickBot="1">
      <c r="B3" s="551" t="s">
        <v>495</v>
      </c>
      <c r="C3" s="552"/>
      <c r="D3" s="552"/>
      <c r="E3" s="552"/>
      <c r="F3" s="553"/>
      <c r="H3" s="529" t="s">
        <v>493</v>
      </c>
      <c r="I3" s="550" t="s">
        <v>496</v>
      </c>
    </row>
    <row r="4" spans="2:9">
      <c r="B4" s="554"/>
      <c r="C4" s="555"/>
      <c r="D4" s="555"/>
      <c r="E4" s="555"/>
      <c r="F4" s="556"/>
      <c r="H4" t="s">
        <v>429</v>
      </c>
      <c r="I4" t="s">
        <v>458</v>
      </c>
    </row>
    <row r="5" spans="2:9" ht="15.75" thickBot="1">
      <c r="B5" s="557"/>
      <c r="C5" s="558"/>
      <c r="D5" s="558"/>
      <c r="E5" s="558"/>
      <c r="F5" s="559"/>
    </row>
    <row r="6" spans="2:9">
      <c r="B6" s="560" t="s">
        <v>467</v>
      </c>
      <c r="C6" s="560"/>
      <c r="D6" s="560"/>
      <c r="E6" s="560"/>
      <c r="I6" s="488"/>
    </row>
  </sheetData>
  <mergeCells count="3">
    <mergeCell ref="B3:F5"/>
    <mergeCell ref="B6:E6"/>
    <mergeCell ref="C1:I1"/>
  </mergeCells>
  <pageMargins left="0.7" right="0.7" top="0.75" bottom="0.75" header="0.3" footer="0.3"/>
  <pageSetup paperSize="9" scale="6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J11" sqref="J11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5" t="str">
        <f>'NAZWA JEDNOSTKI,SPORZĄDZIŁ,DATA'!B3</f>
        <v>XX Liceum Ogólnokształcące im.Juliusza Słowackiego</v>
      </c>
      <c r="C1" s="555"/>
    </row>
    <row r="2" spans="2:8" ht="21.95" customHeight="1">
      <c r="B2" s="555"/>
      <c r="C2" s="555"/>
    </row>
    <row r="4" spans="2:8" ht="15.75">
      <c r="B4" s="574" t="s">
        <v>372</v>
      </c>
      <c r="C4" s="574"/>
      <c r="D4" s="574"/>
      <c r="E4" s="574"/>
      <c r="F4" s="574"/>
      <c r="G4" s="574"/>
      <c r="H4" s="574"/>
    </row>
    <row r="5" spans="2:8" ht="15.75">
      <c r="B5" s="395"/>
      <c r="C5" s="395"/>
      <c r="D5" s="395"/>
      <c r="E5" s="395"/>
      <c r="F5" s="395"/>
      <c r="G5" s="395"/>
      <c r="H5" s="395"/>
    </row>
    <row r="6" spans="2:8" ht="15.75" thickBot="1"/>
    <row r="7" spans="2:8" ht="68.25" customHeight="1" thickBot="1">
      <c r="B7" s="218" t="s">
        <v>0</v>
      </c>
      <c r="C7" s="180" t="s">
        <v>30</v>
      </c>
      <c r="D7" s="180" t="s">
        <v>31</v>
      </c>
      <c r="E7" s="180" t="s">
        <v>32</v>
      </c>
      <c r="F7" s="180" t="s">
        <v>387</v>
      </c>
      <c r="G7" s="180" t="s">
        <v>386</v>
      </c>
      <c r="H7" s="152" t="s">
        <v>35</v>
      </c>
    </row>
    <row r="8" spans="2:8" ht="56.25" customHeight="1" thickBot="1">
      <c r="B8" s="163" t="s">
        <v>36</v>
      </c>
      <c r="C8" s="285" t="s">
        <v>385</v>
      </c>
      <c r="D8" s="286">
        <f>SUM(D9:D10)</f>
        <v>0</v>
      </c>
      <c r="E8" s="265">
        <f>SUM(E9:E10)</f>
        <v>0</v>
      </c>
      <c r="F8" s="265">
        <f>SUM(F9:F10)</f>
        <v>0</v>
      </c>
      <c r="G8" s="265">
        <f>SUM(G9:G10)</f>
        <v>0</v>
      </c>
      <c r="H8" s="263">
        <f>SUM(D8:E8)-SUM(F8:G8)</f>
        <v>0</v>
      </c>
    </row>
    <row r="9" spans="2:8" ht="36.75" customHeight="1" thickBot="1">
      <c r="B9" s="131" t="s">
        <v>38</v>
      </c>
      <c r="C9" s="135" t="s">
        <v>39</v>
      </c>
      <c r="D9" s="328">
        <v>0</v>
      </c>
      <c r="E9" s="329">
        <v>0</v>
      </c>
      <c r="F9" s="329">
        <v>0</v>
      </c>
      <c r="G9" s="329">
        <v>0</v>
      </c>
      <c r="H9" s="330">
        <f t="shared" ref="H9:H14" si="0">SUM(D9:E9)-SUM(F9:G9)</f>
        <v>0</v>
      </c>
    </row>
    <row r="10" spans="2:8" ht="36" customHeight="1" thickBot="1">
      <c r="B10" s="131" t="s">
        <v>40</v>
      </c>
      <c r="C10" s="287" t="s">
        <v>41</v>
      </c>
      <c r="D10" s="286">
        <f>SUM(D11:D14)</f>
        <v>0</v>
      </c>
      <c r="E10" s="265">
        <f>SUM(E11:E14)</f>
        <v>0</v>
      </c>
      <c r="F10" s="265">
        <f>SUM(F11:F14)</f>
        <v>0</v>
      </c>
      <c r="G10" s="265">
        <f>SUM(G11:G14)</f>
        <v>0</v>
      </c>
      <c r="H10" s="263">
        <f t="shared" si="0"/>
        <v>0</v>
      </c>
    </row>
    <row r="11" spans="2:8" ht="36" customHeight="1">
      <c r="B11" s="131" t="s">
        <v>42</v>
      </c>
      <c r="C11" s="135" t="s">
        <v>43</v>
      </c>
      <c r="D11" s="331">
        <v>0</v>
      </c>
      <c r="E11" s="312">
        <v>0</v>
      </c>
      <c r="F11" s="312">
        <v>0</v>
      </c>
      <c r="G11" s="312">
        <v>0</v>
      </c>
      <c r="H11" s="332">
        <f t="shared" si="0"/>
        <v>0</v>
      </c>
    </row>
    <row r="12" spans="2:8" ht="37.5" customHeight="1">
      <c r="B12" s="131" t="s">
        <v>44</v>
      </c>
      <c r="C12" s="135" t="s">
        <v>45</v>
      </c>
      <c r="D12" s="333">
        <v>0</v>
      </c>
      <c r="E12" s="313">
        <v>0</v>
      </c>
      <c r="F12" s="313">
        <v>0</v>
      </c>
      <c r="G12" s="313">
        <v>0</v>
      </c>
      <c r="H12" s="332">
        <f t="shared" si="0"/>
        <v>0</v>
      </c>
    </row>
    <row r="13" spans="2:8" ht="39" customHeight="1">
      <c r="B13" s="131" t="s">
        <v>46</v>
      </c>
      <c r="C13" s="135" t="s">
        <v>47</v>
      </c>
      <c r="D13" s="333">
        <v>0</v>
      </c>
      <c r="E13" s="313">
        <v>0</v>
      </c>
      <c r="F13" s="313">
        <v>0</v>
      </c>
      <c r="G13" s="313">
        <v>0</v>
      </c>
      <c r="H13" s="332">
        <f t="shared" si="0"/>
        <v>0</v>
      </c>
    </row>
    <row r="14" spans="2:8" ht="33.75" customHeight="1" thickBot="1">
      <c r="B14" s="246" t="s">
        <v>48</v>
      </c>
      <c r="C14" s="188" t="s">
        <v>49</v>
      </c>
      <c r="D14" s="334">
        <v>0</v>
      </c>
      <c r="E14" s="335">
        <v>0</v>
      </c>
      <c r="F14" s="335">
        <v>0</v>
      </c>
      <c r="G14" s="335">
        <v>0</v>
      </c>
      <c r="H14" s="336">
        <f t="shared" si="0"/>
        <v>0</v>
      </c>
    </row>
    <row r="15" spans="2:8" ht="50.25" customHeight="1" thickTop="1" thickBot="1">
      <c r="B15" s="247" t="s">
        <v>50</v>
      </c>
      <c r="C15" s="189" t="s">
        <v>315</v>
      </c>
      <c r="D15" s="284" t="s">
        <v>311</v>
      </c>
      <c r="E15" s="284" t="s">
        <v>311</v>
      </c>
      <c r="F15" s="284" t="s">
        <v>311</v>
      </c>
      <c r="G15" s="284" t="s">
        <v>311</v>
      </c>
      <c r="H15" s="264" t="s">
        <v>311</v>
      </c>
    </row>
    <row r="21" spans="3:4">
      <c r="C21" s="400" t="str">
        <f>'NAZWA JEDNOSTKI,SPORZĄDZIŁ,DATA'!H3</f>
        <v>Barbara Flidrzyńska</v>
      </c>
      <c r="D21" s="491" t="str">
        <f>'NAZWA JEDNOSTKI,SPORZĄDZIŁ,DATA'!I3</f>
        <v>2021-02-24</v>
      </c>
    </row>
    <row r="22" spans="3:4">
      <c r="C22" s="400" t="s">
        <v>448</v>
      </c>
      <c r="D22" s="400" t="s">
        <v>447</v>
      </c>
    </row>
    <row r="27" spans="3:4">
      <c r="C27" t="s">
        <v>453</v>
      </c>
    </row>
    <row r="28" spans="3:4">
      <c r="C28" t="s">
        <v>454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D18" sqref="D18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5" t="str">
        <f>'NAZWA JEDNOSTKI,SPORZĄDZIŁ,DATA'!B3</f>
        <v>XX Liceum Ogólnokształcące im.Juliusza Słowackiego</v>
      </c>
      <c r="C1" s="555"/>
    </row>
    <row r="2" spans="2:8" ht="21.95" customHeight="1">
      <c r="B2" s="555"/>
      <c r="C2" s="555"/>
    </row>
    <row r="4" spans="2:8" ht="15.75">
      <c r="B4" s="574" t="s">
        <v>373</v>
      </c>
      <c r="C4" s="574"/>
      <c r="D4" s="574"/>
      <c r="E4" s="574"/>
      <c r="F4" s="574"/>
      <c r="G4" s="574"/>
      <c r="H4" s="574"/>
    </row>
    <row r="6" spans="2:8" ht="15.75" thickBot="1"/>
    <row r="7" spans="2:8" ht="32.25" thickBot="1">
      <c r="B7" s="178" t="s">
        <v>0</v>
      </c>
      <c r="C7" s="180" t="s">
        <v>59</v>
      </c>
      <c r="D7" s="179" t="s">
        <v>2</v>
      </c>
      <c r="E7" s="179" t="s">
        <v>60</v>
      </c>
      <c r="F7" s="179" t="s">
        <v>33</v>
      </c>
      <c r="G7" s="179" t="s">
        <v>34</v>
      </c>
      <c r="H7" s="166" t="s">
        <v>5</v>
      </c>
    </row>
    <row r="8" spans="2:8" ht="41.25" customHeight="1" thickBot="1">
      <c r="B8" s="163" t="s">
        <v>36</v>
      </c>
      <c r="C8" s="288" t="s">
        <v>61</v>
      </c>
      <c r="D8" s="296">
        <f>D9+D10+D11+D12+D13</f>
        <v>0</v>
      </c>
      <c r="E8" s="289">
        <f>E9+E10+E11+E12+E13</f>
        <v>0</v>
      </c>
      <c r="F8" s="289">
        <f>F9+F10+F11+F12+F13</f>
        <v>0</v>
      </c>
      <c r="G8" s="289">
        <f>G9+G10+G11+G12+G13</f>
        <v>0</v>
      </c>
      <c r="H8" s="290">
        <f>D8+E8-F8-G8</f>
        <v>0</v>
      </c>
    </row>
    <row r="9" spans="2:8" ht="36.75" customHeight="1">
      <c r="B9" s="131" t="s">
        <v>38</v>
      </c>
      <c r="C9" s="127" t="s">
        <v>62</v>
      </c>
      <c r="D9" s="331">
        <v>0</v>
      </c>
      <c r="E9" s="331">
        <v>0</v>
      </c>
      <c r="F9" s="331">
        <v>0</v>
      </c>
      <c r="G9" s="331">
        <v>0</v>
      </c>
      <c r="H9" s="314">
        <v>0</v>
      </c>
    </row>
    <row r="10" spans="2:8" ht="41.25" customHeight="1">
      <c r="B10" s="131" t="s">
        <v>40</v>
      </c>
      <c r="C10" s="135" t="s">
        <v>63</v>
      </c>
      <c r="D10" s="333">
        <v>0</v>
      </c>
      <c r="E10" s="333">
        <v>0</v>
      </c>
      <c r="F10" s="333">
        <v>0</v>
      </c>
      <c r="G10" s="333">
        <v>0</v>
      </c>
      <c r="H10" s="319">
        <v>0</v>
      </c>
    </row>
    <row r="11" spans="2:8" ht="43.5" customHeight="1">
      <c r="B11" s="131" t="s">
        <v>64</v>
      </c>
      <c r="C11" s="135" t="s">
        <v>65</v>
      </c>
      <c r="D11" s="333">
        <v>0</v>
      </c>
      <c r="E11" s="333">
        <v>0</v>
      </c>
      <c r="F11" s="333">
        <v>0</v>
      </c>
      <c r="G11" s="333">
        <v>0</v>
      </c>
      <c r="H11" s="319">
        <v>0</v>
      </c>
    </row>
    <row r="12" spans="2:8" ht="35.25" customHeight="1">
      <c r="B12" s="283" t="s">
        <v>423</v>
      </c>
      <c r="C12" s="127" t="s">
        <v>66</v>
      </c>
      <c r="D12" s="337">
        <v>0</v>
      </c>
      <c r="E12" s="337">
        <v>0</v>
      </c>
      <c r="F12" s="337">
        <v>0</v>
      </c>
      <c r="G12" s="337">
        <v>0</v>
      </c>
      <c r="H12" s="325">
        <v>0</v>
      </c>
    </row>
    <row r="13" spans="2:8" ht="34.5" customHeight="1" thickBot="1">
      <c r="B13" s="283" t="s">
        <v>424</v>
      </c>
      <c r="C13" s="190" t="s">
        <v>8</v>
      </c>
      <c r="D13" s="338">
        <v>0</v>
      </c>
      <c r="E13" s="338">
        <v>0</v>
      </c>
      <c r="F13" s="338">
        <v>0</v>
      </c>
      <c r="G13" s="338">
        <v>0</v>
      </c>
      <c r="H13" s="339">
        <v>0</v>
      </c>
    </row>
    <row r="18" spans="3:4">
      <c r="C18" s="400" t="str">
        <f>'NAZWA JEDNOSTKI,SPORZĄDZIŁ,DATA'!H3</f>
        <v>Barbara Flidrzyńska</v>
      </c>
      <c r="D18" s="491" t="str">
        <f>'NAZWA JEDNOSTKI,SPORZĄDZIŁ,DATA'!I3</f>
        <v>2021-02-24</v>
      </c>
    </row>
    <row r="19" spans="3:4">
      <c r="C19" s="400" t="s">
        <v>448</v>
      </c>
      <c r="D19" s="400" t="s">
        <v>447</v>
      </c>
    </row>
    <row r="23" spans="3:4">
      <c r="C23" t="s">
        <v>453</v>
      </c>
    </row>
    <row r="24" spans="3:4">
      <c r="C24" t="s">
        <v>454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D17" sqref="D17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5" t="str">
        <f>'NAZWA JEDNOSTKI,SPORZĄDZIŁ,DATA'!B3</f>
        <v>XX Liceum Ogólnokształcące im.Juliusza Słowackiego</v>
      </c>
      <c r="C1" s="555"/>
    </row>
    <row r="2" spans="2:7" ht="21.95" customHeight="1">
      <c r="B2" s="555"/>
      <c r="C2" s="555"/>
    </row>
    <row r="3" spans="2:7" ht="17.25" customHeight="1"/>
    <row r="4" spans="2:7" ht="13.5" customHeight="1">
      <c r="B4" s="574" t="s">
        <v>414</v>
      </c>
      <c r="C4" s="574"/>
      <c r="D4" s="574"/>
      <c r="E4" s="574"/>
      <c r="F4" s="574"/>
      <c r="G4" s="574"/>
    </row>
    <row r="5" spans="2:7" ht="17.25" customHeight="1">
      <c r="B5" s="213" t="s">
        <v>421</v>
      </c>
      <c r="C5" s="213" t="s">
        <v>420</v>
      </c>
      <c r="D5" s="252"/>
      <c r="E5" s="252"/>
      <c r="F5" s="252"/>
      <c r="G5" s="252"/>
    </row>
    <row r="6" spans="2:7" ht="15.75" thickBot="1"/>
    <row r="7" spans="2:7" ht="38.25" customHeight="1">
      <c r="B7" s="575" t="s">
        <v>0</v>
      </c>
      <c r="C7" s="577" t="s">
        <v>316</v>
      </c>
      <c r="D7" s="577" t="s">
        <v>317</v>
      </c>
      <c r="E7" s="577" t="s">
        <v>67</v>
      </c>
      <c r="F7" s="577"/>
      <c r="G7" s="589"/>
    </row>
    <row r="8" spans="2:7" ht="40.5" customHeight="1" thickBot="1">
      <c r="B8" s="576"/>
      <c r="C8" s="578"/>
      <c r="D8" s="578"/>
      <c r="E8" s="202" t="s">
        <v>68</v>
      </c>
      <c r="F8" s="202" t="s">
        <v>69</v>
      </c>
      <c r="G8" s="203" t="s">
        <v>70</v>
      </c>
    </row>
    <row r="9" spans="2:7" ht="60" customHeight="1">
      <c r="B9" s="216" t="s">
        <v>11</v>
      </c>
      <c r="C9" s="134" t="s">
        <v>346</v>
      </c>
      <c r="D9" s="340">
        <f>E9+F9+G9</f>
        <v>0</v>
      </c>
      <c r="E9" s="341">
        <v>0</v>
      </c>
      <c r="F9" s="341">
        <v>0</v>
      </c>
      <c r="G9" s="342">
        <v>0</v>
      </c>
    </row>
    <row r="10" spans="2:7" ht="39.75" customHeight="1" thickBot="1">
      <c r="B10" s="606" t="s">
        <v>357</v>
      </c>
      <c r="C10" s="607"/>
      <c r="D10" s="343">
        <f>E10+F10+G10</f>
        <v>0</v>
      </c>
      <c r="E10" s="344">
        <v>0</v>
      </c>
      <c r="F10" s="343">
        <v>0</v>
      </c>
      <c r="G10" s="345">
        <v>0</v>
      </c>
    </row>
    <row r="11" spans="2:7" ht="40.5" customHeight="1" thickTop="1" thickBot="1">
      <c r="B11" s="183" t="s">
        <v>28</v>
      </c>
      <c r="C11" s="167" t="s">
        <v>358</v>
      </c>
      <c r="D11" s="346">
        <f>E11+F11+G11</f>
        <v>0</v>
      </c>
      <c r="E11" s="347">
        <v>0</v>
      </c>
      <c r="F11" s="347">
        <v>0</v>
      </c>
      <c r="G11" s="348">
        <v>0</v>
      </c>
    </row>
    <row r="12" spans="2:7" ht="26.25" customHeight="1" thickBot="1">
      <c r="B12" s="581" t="s">
        <v>353</v>
      </c>
      <c r="C12" s="605"/>
      <c r="D12" s="289">
        <f>D9+D11</f>
        <v>0</v>
      </c>
      <c r="E12" s="289">
        <f>E9+E11</f>
        <v>0</v>
      </c>
      <c r="F12" s="289">
        <f>F9+F11</f>
        <v>0</v>
      </c>
      <c r="G12" s="290">
        <f>G9+G11</f>
        <v>0</v>
      </c>
    </row>
    <row r="14" spans="2:7" ht="15.75">
      <c r="C14" s="204"/>
    </row>
    <row r="17" spans="3:4">
      <c r="C17" s="400" t="str">
        <f>'NAZWA JEDNOSTKI,SPORZĄDZIŁ,DATA'!H3</f>
        <v>Barbara Flidrzyńska</v>
      </c>
      <c r="D17" s="490" t="str">
        <f>'NAZWA JEDNOSTKI,SPORZĄDZIŁ,DATA'!I3</f>
        <v>2021-02-24</v>
      </c>
    </row>
    <row r="18" spans="3:4">
      <c r="C18" s="400" t="s">
        <v>448</v>
      </c>
      <c r="D18" s="400" t="s">
        <v>447</v>
      </c>
    </row>
    <row r="23" spans="3:4">
      <c r="C23" t="s">
        <v>453</v>
      </c>
    </row>
    <row r="24" spans="3:4">
      <c r="C24" t="s">
        <v>454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5" t="str">
        <f>'NAZWA JEDNOSTKI,SPORZĄDZIŁ,DATA'!B3</f>
        <v>XX Liceum Ogólnokształcące im.Juliusza Słowackiego</v>
      </c>
      <c r="C1" s="555"/>
    </row>
    <row r="2" spans="2:6" ht="21.95" customHeight="1">
      <c r="B2" s="555"/>
      <c r="C2" s="555"/>
    </row>
    <row r="4" spans="2:6" ht="15.75">
      <c r="B4" s="608" t="s">
        <v>374</v>
      </c>
      <c r="C4" s="609"/>
      <c r="D4" s="609"/>
      <c r="E4" s="609"/>
    </row>
    <row r="5" spans="2:6" ht="15.75">
      <c r="B5" s="608" t="s">
        <v>412</v>
      </c>
      <c r="C5" s="608"/>
      <c r="D5" s="608"/>
      <c r="E5" s="608"/>
    </row>
    <row r="7" spans="2:6" ht="15.75" thickBot="1"/>
    <row r="8" spans="2:6" ht="39.75" customHeight="1">
      <c r="B8" s="253" t="s">
        <v>0</v>
      </c>
      <c r="C8" s="254" t="s">
        <v>318</v>
      </c>
      <c r="D8" s="254" t="s">
        <v>361</v>
      </c>
      <c r="E8" s="255" t="s">
        <v>362</v>
      </c>
      <c r="F8" s="153"/>
    </row>
    <row r="9" spans="2:6" ht="15.75" hidden="1" customHeight="1" thickBot="1">
      <c r="B9" s="256"/>
      <c r="C9" s="257"/>
      <c r="D9" s="257"/>
      <c r="E9" s="258"/>
      <c r="F9" s="153"/>
    </row>
    <row r="10" spans="2:6" ht="37.5" customHeight="1">
      <c r="B10" s="198" t="s">
        <v>11</v>
      </c>
      <c r="C10" s="171" t="s">
        <v>319</v>
      </c>
      <c r="D10" s="297">
        <v>0</v>
      </c>
      <c r="E10" s="298">
        <v>0</v>
      </c>
      <c r="F10" s="153"/>
    </row>
    <row r="11" spans="2:6" ht="42.75" customHeight="1" thickBot="1">
      <c r="B11" s="197" t="s">
        <v>28</v>
      </c>
      <c r="C11" s="158" t="s">
        <v>320</v>
      </c>
      <c r="D11" s="299">
        <v>0</v>
      </c>
      <c r="E11" s="300">
        <v>0</v>
      </c>
      <c r="F11" s="153"/>
    </row>
    <row r="12" spans="2:6" ht="15.75">
      <c r="B12" s="154"/>
    </row>
    <row r="16" spans="2:6">
      <c r="C16" s="400" t="str">
        <f>'NAZWA JEDNOSTKI,SPORZĄDZIŁ,DATA'!H3</f>
        <v>Barbara Flidrzyńska</v>
      </c>
      <c r="D16" s="491" t="str">
        <f>'NAZWA JEDNOSTKI,SPORZĄDZIŁ,DATA'!I3</f>
        <v>2021-02-24</v>
      </c>
    </row>
    <row r="17" spans="3:5">
      <c r="C17" s="400" t="s">
        <v>448</v>
      </c>
      <c r="D17" s="400" t="s">
        <v>447</v>
      </c>
    </row>
    <row r="22" spans="3:5" ht="15.75">
      <c r="C22" t="s">
        <v>453</v>
      </c>
      <c r="E22" s="128"/>
    </row>
    <row r="23" spans="3:5" ht="15.75">
      <c r="C23" t="s">
        <v>454</v>
      </c>
      <c r="E23" s="128"/>
    </row>
    <row r="24" spans="3:5" ht="15.75">
      <c r="E24" s="128"/>
    </row>
    <row r="25" spans="3:5" ht="15.75">
      <c r="E25" s="128"/>
    </row>
    <row r="26" spans="3:5" ht="15.75">
      <c r="E26" s="128"/>
    </row>
    <row r="27" spans="3:5" ht="15.75">
      <c r="E27" s="128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G22" sqref="G22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555" t="str">
        <f>'NAZWA JEDNOSTKI,SPORZĄDZIŁ,DATA'!B3</f>
        <v>XX Liceum Ogólnokształcące im.Juliusza Słowackiego</v>
      </c>
      <c r="C1" s="555"/>
    </row>
    <row r="2" spans="2:9" ht="21.95" customHeight="1">
      <c r="B2" s="555"/>
      <c r="C2" s="555"/>
    </row>
    <row r="4" spans="2:9" ht="18.75">
      <c r="B4" s="213" t="s">
        <v>375</v>
      </c>
      <c r="C4" s="128"/>
      <c r="D4" s="128"/>
      <c r="E4" s="128"/>
      <c r="F4" s="128"/>
      <c r="G4" s="128"/>
      <c r="H4" s="156"/>
      <c r="I4" s="156"/>
    </row>
    <row r="6" spans="2:9" ht="15.75" thickBot="1">
      <c r="B6" s="155"/>
    </row>
    <row r="7" spans="2:9">
      <c r="B7" s="610" t="s">
        <v>0</v>
      </c>
      <c r="C7" s="616" t="s">
        <v>347</v>
      </c>
      <c r="D7" s="616" t="s">
        <v>364</v>
      </c>
      <c r="E7" s="618" t="s">
        <v>365</v>
      </c>
      <c r="F7" s="612" t="s">
        <v>321</v>
      </c>
      <c r="G7" s="613"/>
    </row>
    <row r="8" spans="2:9" ht="17.25" customHeight="1" thickBot="1">
      <c r="B8" s="611"/>
      <c r="C8" s="617"/>
      <c r="D8" s="617"/>
      <c r="E8" s="619"/>
      <c r="F8" s="194" t="s">
        <v>322</v>
      </c>
      <c r="G8" s="195" t="s">
        <v>323</v>
      </c>
    </row>
    <row r="9" spans="2:9">
      <c r="B9" s="198" t="s">
        <v>11</v>
      </c>
      <c r="C9" s="171" t="s">
        <v>95</v>
      </c>
      <c r="D9" s="533">
        <v>0</v>
      </c>
      <c r="E9" s="533">
        <v>0</v>
      </c>
      <c r="F9" s="533">
        <v>0</v>
      </c>
      <c r="G9" s="533">
        <f>D9</f>
        <v>0</v>
      </c>
    </row>
    <row r="10" spans="2:9" ht="15.75" customHeight="1">
      <c r="B10" s="196" t="s">
        <v>28</v>
      </c>
      <c r="C10" s="157" t="s">
        <v>324</v>
      </c>
      <c r="D10" s="533">
        <v>0</v>
      </c>
      <c r="E10" s="533">
        <v>0</v>
      </c>
      <c r="F10" s="533">
        <v>0</v>
      </c>
      <c r="G10" s="533">
        <f t="shared" ref="G10:G15" si="0">D10</f>
        <v>0</v>
      </c>
    </row>
    <row r="11" spans="2:9" ht="23.25" customHeight="1">
      <c r="B11" s="196" t="s">
        <v>97</v>
      </c>
      <c r="C11" s="173" t="s">
        <v>325</v>
      </c>
      <c r="D11" s="533">
        <v>0</v>
      </c>
      <c r="E11" s="533">
        <v>0</v>
      </c>
      <c r="F11" s="533">
        <v>0</v>
      </c>
      <c r="G11" s="533">
        <f t="shared" si="0"/>
        <v>0</v>
      </c>
    </row>
    <row r="12" spans="2:9" ht="25.5" customHeight="1">
      <c r="B12" s="196" t="s">
        <v>139</v>
      </c>
      <c r="C12" s="173" t="s">
        <v>326</v>
      </c>
      <c r="D12" s="533">
        <v>0</v>
      </c>
      <c r="E12" s="533">
        <v>0</v>
      </c>
      <c r="F12" s="533">
        <v>0</v>
      </c>
      <c r="G12" s="533">
        <f t="shared" si="0"/>
        <v>0</v>
      </c>
    </row>
    <row r="13" spans="2:9" ht="20.25" customHeight="1">
      <c r="B13" s="196" t="s">
        <v>55</v>
      </c>
      <c r="C13" s="173" t="s">
        <v>327</v>
      </c>
      <c r="D13" s="533">
        <v>0</v>
      </c>
      <c r="E13" s="533">
        <v>0</v>
      </c>
      <c r="F13" s="533">
        <v>0</v>
      </c>
      <c r="G13" s="533">
        <f t="shared" si="0"/>
        <v>0</v>
      </c>
    </row>
    <row r="14" spans="2:9" ht="23.25" customHeight="1">
      <c r="B14" s="196" t="s">
        <v>57</v>
      </c>
      <c r="C14" s="173" t="s">
        <v>328</v>
      </c>
      <c r="D14" s="533">
        <v>0</v>
      </c>
      <c r="E14" s="533">
        <v>0</v>
      </c>
      <c r="F14" s="533">
        <v>0</v>
      </c>
      <c r="G14" s="533">
        <f t="shared" si="0"/>
        <v>0</v>
      </c>
    </row>
    <row r="15" spans="2:9" ht="23.25" customHeight="1" thickBot="1">
      <c r="B15" s="199" t="s">
        <v>76</v>
      </c>
      <c r="C15" s="248" t="s">
        <v>329</v>
      </c>
      <c r="D15" s="533">
        <v>0</v>
      </c>
      <c r="E15" s="533">
        <v>0</v>
      </c>
      <c r="F15" s="533">
        <v>0</v>
      </c>
      <c r="G15" s="533">
        <f t="shared" si="0"/>
        <v>0</v>
      </c>
    </row>
    <row r="16" spans="2:9" ht="20.25" customHeight="1" thickBot="1">
      <c r="B16" s="614" t="s">
        <v>363</v>
      </c>
      <c r="C16" s="615"/>
      <c r="D16" s="534">
        <f>D9+D10+D13+D14+D15</f>
        <v>0</v>
      </c>
      <c r="E16" s="534">
        <f>E9+E10+E13+E14+E15</f>
        <v>0</v>
      </c>
      <c r="F16" s="534">
        <f>F9+F10+F13+F14+F15</f>
        <v>0</v>
      </c>
      <c r="G16" s="535">
        <f>G9+G10+G13+G14+G15</f>
        <v>0</v>
      </c>
    </row>
    <row r="17" spans="2:4" ht="16.5">
      <c r="B17" s="159"/>
    </row>
    <row r="19" spans="2:4" ht="15.75">
      <c r="D19" s="128"/>
    </row>
    <row r="21" spans="2:4">
      <c r="C21" s="400" t="str">
        <f>'NAZWA JEDNOSTKI,SPORZĄDZIŁ,DATA'!H3</f>
        <v>Barbara Flidrzyńska</v>
      </c>
      <c r="D21" s="491" t="str">
        <f>'NAZWA JEDNOSTKI,SPORZĄDZIŁ,DATA'!I3</f>
        <v>2021-02-24</v>
      </c>
    </row>
    <row r="22" spans="2:4">
      <c r="C22" s="400" t="s">
        <v>448</v>
      </c>
      <c r="D22" s="497" t="s">
        <v>447</v>
      </c>
    </row>
    <row r="27" spans="2:4">
      <c r="C27" t="s">
        <v>453</v>
      </c>
    </row>
    <row r="28" spans="2:4">
      <c r="C28" t="s">
        <v>454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B1:C2"/>
    <mergeCell ref="B7:B8"/>
    <mergeCell ref="F7:G7"/>
    <mergeCell ref="B16:C16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Normal="100" workbookViewId="0">
      <selection activeCell="D20" sqref="D20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5" t="str">
        <f>'NAZWA JEDNOSTKI,SPORZĄDZIŁ,DATA'!B3</f>
        <v>XX Liceum Ogólnokształcące im.Juliusza Słowackiego</v>
      </c>
      <c r="C1" s="555"/>
    </row>
    <row r="2" spans="2:7" ht="21.95" customHeight="1">
      <c r="B2" s="555"/>
      <c r="C2" s="555"/>
    </row>
    <row r="4" spans="2:7" ht="15.75">
      <c r="B4" s="574" t="s">
        <v>419</v>
      </c>
      <c r="C4" s="620"/>
      <c r="D4" s="620"/>
      <c r="E4" s="620"/>
      <c r="F4" s="621"/>
      <c r="G4" s="621"/>
    </row>
    <row r="6" spans="2:7" ht="15.75" thickBot="1"/>
    <row r="7" spans="2:7" ht="40.5" customHeight="1" thickBot="1">
      <c r="B7" s="218" t="s">
        <v>0</v>
      </c>
      <c r="C7" s="151" t="s">
        <v>92</v>
      </c>
      <c r="D7" s="151" t="s">
        <v>93</v>
      </c>
      <c r="E7" s="152" t="s">
        <v>94</v>
      </c>
    </row>
    <row r="8" spans="2:7" ht="24" customHeight="1">
      <c r="B8" s="163" t="s">
        <v>11</v>
      </c>
      <c r="C8" s="148" t="s">
        <v>95</v>
      </c>
      <c r="D8" s="331">
        <v>0</v>
      </c>
      <c r="E8" s="314">
        <v>0</v>
      </c>
    </row>
    <row r="9" spans="2:7" ht="21.75" customHeight="1">
      <c r="B9" s="131" t="s">
        <v>28</v>
      </c>
      <c r="C9" s="125" t="s">
        <v>96</v>
      </c>
      <c r="D9" s="331">
        <v>0</v>
      </c>
      <c r="E9" s="314">
        <v>0</v>
      </c>
    </row>
    <row r="10" spans="2:7" ht="29.25" customHeight="1">
      <c r="B10" s="131" t="s">
        <v>97</v>
      </c>
      <c r="C10" s="125" t="s">
        <v>98</v>
      </c>
      <c r="D10" s="331">
        <v>0</v>
      </c>
      <c r="E10" s="314">
        <v>0</v>
      </c>
    </row>
    <row r="11" spans="2:7" ht="22.5" customHeight="1">
      <c r="B11" s="131" t="s">
        <v>55</v>
      </c>
      <c r="C11" s="125" t="s">
        <v>99</v>
      </c>
      <c r="D11" s="331">
        <v>0</v>
      </c>
      <c r="E11" s="314">
        <v>0</v>
      </c>
    </row>
    <row r="12" spans="2:7" ht="26.25" customHeight="1">
      <c r="B12" s="131" t="s">
        <v>57</v>
      </c>
      <c r="C12" s="125" t="s">
        <v>100</v>
      </c>
      <c r="D12" s="331">
        <v>0</v>
      </c>
      <c r="E12" s="314">
        <v>0</v>
      </c>
    </row>
    <row r="13" spans="2:7" ht="24.75" customHeight="1">
      <c r="B13" s="131" t="s">
        <v>76</v>
      </c>
      <c r="C13" s="135" t="s">
        <v>330</v>
      </c>
      <c r="D13" s="331">
        <v>0</v>
      </c>
      <c r="E13" s="314">
        <v>0</v>
      </c>
    </row>
    <row r="14" spans="2:7" ht="22.5" customHeight="1">
      <c r="B14" s="131" t="s">
        <v>101</v>
      </c>
      <c r="C14" s="135" t="s">
        <v>332</v>
      </c>
      <c r="D14" s="331">
        <v>0</v>
      </c>
      <c r="E14" s="314">
        <v>0</v>
      </c>
    </row>
    <row r="15" spans="2:7" ht="24" customHeight="1" thickBot="1">
      <c r="B15" s="161" t="s">
        <v>102</v>
      </c>
      <c r="C15" s="126" t="s">
        <v>331</v>
      </c>
      <c r="D15" s="331">
        <v>0</v>
      </c>
      <c r="E15" s="314">
        <v>0</v>
      </c>
    </row>
    <row r="16" spans="2:7" ht="26.25" customHeight="1" thickBot="1">
      <c r="B16" s="622" t="s">
        <v>363</v>
      </c>
      <c r="C16" s="623"/>
      <c r="D16" s="303">
        <f>D8+D9+D11+D12+D13</f>
        <v>0</v>
      </c>
      <c r="E16" s="304">
        <f>E8+E9+E11+E12+E13</f>
        <v>0</v>
      </c>
    </row>
    <row r="20" spans="3:4">
      <c r="C20" t="str">
        <f>'NAZWA JEDNOSTKI,SPORZĄDZIŁ,DATA'!H3</f>
        <v>Barbara Flidrzyńska</v>
      </c>
      <c r="D20" s="491" t="str">
        <f>'NAZWA JEDNOSTKI,SPORZĄDZIŁ,DATA'!I3</f>
        <v>2021-02-24</v>
      </c>
    </row>
    <row r="21" spans="3:4">
      <c r="C21" t="s">
        <v>429</v>
      </c>
      <c r="D21" t="s">
        <v>147</v>
      </c>
    </row>
    <row r="26" spans="3:4">
      <c r="C26" t="s">
        <v>453</v>
      </c>
    </row>
    <row r="27" spans="3:4">
      <c r="C27" t="s">
        <v>454</v>
      </c>
    </row>
  </sheetData>
  <sheetProtection algorithmName="SHA-512" hashValue="w/QlpP0zoe2UPu7xlMGffvBRjHUUqMgstBQVNIEi3gDATN/lVpUx3ZyIIFxAln4h7cTxyGvr2b0ZYC4KNnTQCQ==" saltValue="Dx+JfYmNCWN4nKcn9okFqA==" spinCount="100000" sheet="1" objects="1" scenarios="1" formatColumns="0" formatRows="0"/>
  <protectedRanges>
    <protectedRange sqref="D8:E15" name="Rozstęp1"/>
  </protectedRanges>
  <mergeCells count="3">
    <mergeCell ref="B4:G4"/>
    <mergeCell ref="B16:C16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D12" sqref="D12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5" t="str">
        <f>'NAZWA JEDNOSTKI,SPORZĄDZIŁ,DATA'!B3</f>
        <v>XX Liceum Ogólnokształcące im.Juliusza Słowackiego</v>
      </c>
      <c r="C1" s="555"/>
    </row>
    <row r="2" spans="2:6" ht="21.95" customHeight="1">
      <c r="B2" s="555"/>
      <c r="C2" s="555"/>
    </row>
    <row r="4" spans="2:6" ht="15.75">
      <c r="B4" s="574" t="s">
        <v>376</v>
      </c>
      <c r="C4" s="620"/>
      <c r="D4" s="620"/>
      <c r="E4" s="620"/>
      <c r="F4" s="620"/>
    </row>
    <row r="6" spans="2:6" ht="15.75" thickBot="1"/>
    <row r="7" spans="2:6" ht="54.75" customHeight="1" thickBot="1">
      <c r="B7" s="150" t="s">
        <v>0</v>
      </c>
      <c r="C7" s="151" t="s">
        <v>71</v>
      </c>
      <c r="D7" s="184" t="s">
        <v>333</v>
      </c>
      <c r="E7" s="168" t="s">
        <v>2</v>
      </c>
      <c r="F7" s="166" t="s">
        <v>362</v>
      </c>
    </row>
    <row r="8" spans="2:6" ht="34.5" customHeight="1">
      <c r="B8" s="163" t="s">
        <v>11</v>
      </c>
      <c r="C8" s="148" t="s">
        <v>72</v>
      </c>
      <c r="D8" s="350"/>
      <c r="E8" s="317">
        <v>0</v>
      </c>
      <c r="F8" s="314">
        <v>0</v>
      </c>
    </row>
    <row r="9" spans="2:6" ht="32.25" customHeight="1">
      <c r="B9" s="131" t="s">
        <v>28</v>
      </c>
      <c r="C9" s="125" t="s">
        <v>73</v>
      </c>
      <c r="D9" s="350"/>
      <c r="E9" s="317">
        <v>0</v>
      </c>
      <c r="F9" s="314">
        <v>0</v>
      </c>
    </row>
    <row r="10" spans="2:6" ht="30" customHeight="1">
      <c r="B10" s="131" t="s">
        <v>55</v>
      </c>
      <c r="C10" s="125" t="s">
        <v>74</v>
      </c>
      <c r="D10" s="350"/>
      <c r="E10" s="317">
        <v>0</v>
      </c>
      <c r="F10" s="314">
        <v>0</v>
      </c>
    </row>
    <row r="11" spans="2:6" ht="49.5" customHeight="1">
      <c r="B11" s="131" t="s">
        <v>57</v>
      </c>
      <c r="C11" s="125" t="s">
        <v>75</v>
      </c>
      <c r="D11" s="350"/>
      <c r="E11" s="317">
        <v>0</v>
      </c>
      <c r="F11" s="314">
        <v>0</v>
      </c>
    </row>
    <row r="12" spans="2:6" ht="24" customHeight="1" thickBot="1">
      <c r="B12" s="131" t="s">
        <v>76</v>
      </c>
      <c r="C12" s="125" t="s">
        <v>10</v>
      </c>
      <c r="D12" s="528"/>
      <c r="E12" s="317">
        <v>0</v>
      </c>
      <c r="F12" s="314">
        <v>0</v>
      </c>
    </row>
    <row r="13" spans="2:6" ht="21.75" customHeight="1" thickBot="1">
      <c r="B13" s="581" t="s">
        <v>363</v>
      </c>
      <c r="C13" s="582"/>
      <c r="D13" s="291"/>
      <c r="E13" s="291">
        <f>E8+E9+E10+E11+E12</f>
        <v>0</v>
      </c>
      <c r="F13" s="290">
        <f>F8+F9+F10+F11+F12</f>
        <v>0</v>
      </c>
    </row>
    <row r="17" spans="3:4">
      <c r="C17" t="str">
        <f>'NAZWA JEDNOSTKI,SPORZĄDZIŁ,DATA'!H3</f>
        <v>Barbara Flidrzyńska</v>
      </c>
      <c r="D17" s="491" t="str">
        <f>'NAZWA JEDNOSTKI,SPORZĄDZIŁ,DATA'!I3</f>
        <v>2021-02-24</v>
      </c>
    </row>
    <row r="18" spans="3:4">
      <c r="C18" t="s">
        <v>429</v>
      </c>
      <c r="D18" t="s">
        <v>147</v>
      </c>
    </row>
    <row r="23" spans="3:4">
      <c r="C23" t="s">
        <v>453</v>
      </c>
    </row>
    <row r="24" spans="3:4">
      <c r="C24" t="s">
        <v>454</v>
      </c>
    </row>
  </sheetData>
  <sheetProtection algorithmName="SHA-512" hashValue="A5scZC8KthiDlr4h6enH3C4XhB1ZxMbVQ57DSHA1M0GxdSgdOdxyEgZGIZLy43utJH3G8LSBMt6yA4YyX1wdRw==" saltValue="AehEc5++9rrlP7K5iC3JJQ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I13" sqref="I13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5" t="str">
        <f>'NAZWA JEDNOSTKI,SPORZĄDZIŁ,DATA'!B3</f>
        <v>XX Liceum Ogólnokształcące im.Juliusza Słowackiego</v>
      </c>
      <c r="C1" s="555"/>
    </row>
    <row r="2" spans="2:6" ht="21.95" customHeight="1">
      <c r="B2" s="555"/>
      <c r="C2" s="555"/>
    </row>
    <row r="4" spans="2:6" ht="15.75">
      <c r="B4" s="574" t="s">
        <v>377</v>
      </c>
      <c r="C4" s="620"/>
      <c r="D4" s="620"/>
    </row>
    <row r="5" spans="2:6" ht="15.75">
      <c r="B5" s="128"/>
    </row>
    <row r="7" spans="2:6" ht="15.75" thickBot="1"/>
    <row r="8" spans="2:6" ht="57.75" customHeight="1" thickBot="1">
      <c r="B8" s="218" t="s">
        <v>0</v>
      </c>
      <c r="C8" s="193" t="s">
        <v>77</v>
      </c>
      <c r="D8" s="184" t="s">
        <v>333</v>
      </c>
      <c r="E8" s="168" t="s">
        <v>361</v>
      </c>
      <c r="F8" s="166" t="s">
        <v>362</v>
      </c>
    </row>
    <row r="9" spans="2:6" ht="23.25" customHeight="1">
      <c r="B9" s="163" t="s">
        <v>11</v>
      </c>
      <c r="C9" s="181" t="s">
        <v>334</v>
      </c>
      <c r="D9" s="350"/>
      <c r="E9" s="317">
        <v>0</v>
      </c>
      <c r="F9" s="314">
        <v>0</v>
      </c>
    </row>
    <row r="10" spans="2:6" ht="24.75" customHeight="1">
      <c r="B10" s="131" t="s">
        <v>28</v>
      </c>
      <c r="C10" s="135" t="s">
        <v>335</v>
      </c>
      <c r="D10" s="350"/>
      <c r="E10" s="317">
        <v>0</v>
      </c>
      <c r="F10" s="314">
        <v>0</v>
      </c>
    </row>
    <row r="11" spans="2:6" ht="24" customHeight="1" thickBot="1">
      <c r="B11" s="217" t="s">
        <v>55</v>
      </c>
      <c r="C11" s="132" t="s">
        <v>336</v>
      </c>
      <c r="D11" s="350"/>
      <c r="E11" s="317">
        <v>0</v>
      </c>
      <c r="F11" s="314">
        <v>0</v>
      </c>
    </row>
    <row r="12" spans="2:6" ht="27" customHeight="1" thickBot="1">
      <c r="B12" s="581" t="s">
        <v>356</v>
      </c>
      <c r="C12" s="582"/>
      <c r="D12" s="291">
        <f>D9+D10+D11</f>
        <v>0</v>
      </c>
      <c r="E12" s="291">
        <f>E9+E10+E11</f>
        <v>0</v>
      </c>
      <c r="F12" s="290">
        <f>F9+F10+F11</f>
        <v>0</v>
      </c>
    </row>
    <row r="16" spans="2:6">
      <c r="C16" t="str">
        <f>'NAZWA JEDNOSTKI,SPORZĄDZIŁ,DATA'!H3</f>
        <v>Barbara Flidrzyńska</v>
      </c>
      <c r="D16" s="491" t="str">
        <f>'NAZWA JEDNOSTKI,SPORZĄDZIŁ,DATA'!I3</f>
        <v>2021-02-24</v>
      </c>
    </row>
    <row r="17" spans="3:4">
      <c r="C17" t="s">
        <v>429</v>
      </c>
      <c r="D17" t="s">
        <v>455</v>
      </c>
    </row>
    <row r="22" spans="3:4">
      <c r="C22" t="s">
        <v>453</v>
      </c>
    </row>
    <row r="23" spans="3:4">
      <c r="C23" t="s">
        <v>454</v>
      </c>
    </row>
  </sheetData>
  <sheetProtection algorithmName="SHA-512" hashValue="VUjAyGv60xivgw2c+lb2+17aMtrH7BpWQ246zhWyELTQNp3Ih4r4Y0PfFk6odWdog5KMGudTeVttIJQD9HaixA==" saltValue="cOoojDpUk2daDjVChfGWng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5" t="str">
        <f>'NAZWA JEDNOSTKI,SPORZĄDZIŁ,DATA'!B3</f>
        <v>XX Liceum Ogólnokształcące im.Juliusza Słowackiego</v>
      </c>
      <c r="C1" s="555"/>
    </row>
    <row r="2" spans="2:9" ht="21.95" customHeight="1">
      <c r="B2" s="555"/>
      <c r="C2" s="555"/>
    </row>
    <row r="4" spans="2:9" ht="15" customHeight="1">
      <c r="B4" s="608" t="s">
        <v>411</v>
      </c>
      <c r="C4" s="626"/>
      <c r="D4" s="626"/>
      <c r="E4" s="626"/>
      <c r="F4" s="162"/>
      <c r="G4" s="162"/>
      <c r="H4" s="162"/>
      <c r="I4" s="162"/>
    </row>
    <row r="7" spans="2:9" ht="15.75" thickBot="1">
      <c r="B7" s="155"/>
    </row>
    <row r="8" spans="2:9" ht="39.75" customHeight="1" thickBot="1">
      <c r="B8" s="250" t="s">
        <v>0</v>
      </c>
      <c r="C8" s="228" t="s">
        <v>1</v>
      </c>
      <c r="D8" s="229" t="s">
        <v>361</v>
      </c>
      <c r="E8" s="230" t="s">
        <v>362</v>
      </c>
    </row>
    <row r="9" spans="2:9" ht="32.25" customHeight="1">
      <c r="B9" s="198" t="s">
        <v>11</v>
      </c>
      <c r="C9" s="173" t="s">
        <v>338</v>
      </c>
      <c r="D9" s="349">
        <v>0</v>
      </c>
      <c r="E9" s="351">
        <v>0</v>
      </c>
    </row>
    <row r="10" spans="2:9" ht="33" customHeight="1" thickBot="1">
      <c r="B10" s="249" t="s">
        <v>28</v>
      </c>
      <c r="C10" s="173" t="s">
        <v>337</v>
      </c>
      <c r="D10" s="349">
        <v>0</v>
      </c>
      <c r="E10" s="351">
        <v>0</v>
      </c>
    </row>
    <row r="11" spans="2:9" ht="26.25" customHeight="1" thickBot="1">
      <c r="B11" s="624" t="s">
        <v>353</v>
      </c>
      <c r="C11" s="625"/>
      <c r="D11" s="301">
        <f>D9+D10</f>
        <v>0</v>
      </c>
      <c r="E11" s="302">
        <f>E9+E10</f>
        <v>0</v>
      </c>
    </row>
    <row r="12" spans="2:9">
      <c r="B12" s="133"/>
    </row>
    <row r="15" spans="2:9">
      <c r="C15" t="str">
        <f>'NAZWA JEDNOSTKI,SPORZĄDZIŁ,DATA'!H3</f>
        <v>Barbara Flidrzyńska</v>
      </c>
      <c r="D15" s="491" t="str">
        <f>'NAZWA JEDNOSTKI,SPORZĄDZIŁ,DATA'!I3</f>
        <v>2021-02-24</v>
      </c>
      <c r="E15" s="172"/>
    </row>
    <row r="16" spans="2:9">
      <c r="C16" t="s">
        <v>429</v>
      </c>
      <c r="D16" t="s">
        <v>147</v>
      </c>
    </row>
    <row r="21" spans="3:3">
      <c r="C21" t="s">
        <v>453</v>
      </c>
    </row>
    <row r="22" spans="3:3">
      <c r="C22" t="s">
        <v>454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C16" sqref="C16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5" t="str">
        <f>'NAZWA JEDNOSTKI,SPORZĄDZIŁ,DATA'!B3</f>
        <v>XX Liceum Ogólnokształcące im.Juliusza Słowackiego</v>
      </c>
      <c r="C1" s="555"/>
    </row>
    <row r="2" spans="2:5" ht="21.95" customHeight="1">
      <c r="B2" s="555"/>
      <c r="C2" s="555"/>
    </row>
    <row r="4" spans="2:5" ht="15.75">
      <c r="B4" s="574" t="s">
        <v>388</v>
      </c>
      <c r="C4" s="621"/>
      <c r="D4" s="621"/>
    </row>
    <row r="6" spans="2:5" ht="15.75" thickBot="1"/>
    <row r="7" spans="2:5" ht="35.25" customHeight="1" thickBot="1">
      <c r="B7" s="240" t="s">
        <v>0</v>
      </c>
      <c r="C7" s="191" t="s">
        <v>78</v>
      </c>
      <c r="D7" s="192" t="s">
        <v>79</v>
      </c>
      <c r="E7" s="2"/>
    </row>
    <row r="8" spans="2:5" ht="34.5" customHeight="1">
      <c r="B8" s="241" t="s">
        <v>11</v>
      </c>
      <c r="C8" s="185" t="s">
        <v>359</v>
      </c>
      <c r="D8" s="323">
        <v>61811.040000000001</v>
      </c>
      <c r="E8" s="2"/>
    </row>
    <row r="9" spans="2:5" ht="28.5" customHeight="1">
      <c r="B9" s="242" t="s">
        <v>28</v>
      </c>
      <c r="C9" s="186" t="s">
        <v>360</v>
      </c>
      <c r="D9" s="323">
        <v>48518</v>
      </c>
      <c r="E9" s="2"/>
    </row>
    <row r="10" spans="2:5" ht="29.25" customHeight="1" thickBot="1">
      <c r="B10" s="242" t="s">
        <v>55</v>
      </c>
      <c r="C10" s="187" t="s">
        <v>485</v>
      </c>
      <c r="D10" s="323">
        <v>5975.99</v>
      </c>
      <c r="E10" s="2"/>
    </row>
    <row r="11" spans="2:5" ht="26.25" customHeight="1" thickBot="1">
      <c r="B11" s="627" t="s">
        <v>356</v>
      </c>
      <c r="C11" s="603"/>
      <c r="D11" s="292">
        <f>D8+D9+D10</f>
        <v>116305.03000000001</v>
      </c>
      <c r="E11" s="2"/>
    </row>
    <row r="15" spans="2:5">
      <c r="C15" t="str">
        <f>'NAZWA JEDNOSTKI,SPORZĄDZIŁ,DATA'!H3</f>
        <v>Barbara Flidrzyńska</v>
      </c>
      <c r="D15" s="491" t="str">
        <f>'NAZWA JEDNOSTKI,SPORZĄDZIŁ,DATA'!I3</f>
        <v>2021-02-24</v>
      </c>
    </row>
    <row r="16" spans="2:5">
      <c r="C16" t="s">
        <v>429</v>
      </c>
      <c r="D16" t="s">
        <v>147</v>
      </c>
    </row>
    <row r="21" spans="3:3">
      <c r="C21" t="s">
        <v>453</v>
      </c>
    </row>
    <row r="22" spans="3:3">
      <c r="C22" t="s">
        <v>454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89"/>
  <sheetViews>
    <sheetView tabSelected="1" topLeftCell="A25" zoomScaleNormal="100" zoomScaleSheetLayoutView="100" workbookViewId="0">
      <selection activeCell="A86" sqref="A86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9" t="s">
        <v>422</v>
      </c>
    </row>
    <row r="4" spans="1:6" ht="15.75">
      <c r="A4" s="3"/>
      <c r="B4" s="245"/>
    </row>
    <row r="5" spans="1:6" ht="18.75">
      <c r="A5" s="562" t="s">
        <v>151</v>
      </c>
      <c r="B5" s="563"/>
    </row>
    <row r="6" spans="1:6" ht="15.75" thickBot="1">
      <c r="A6" s="5"/>
    </row>
    <row r="7" spans="1:6" ht="15" thickBot="1">
      <c r="A7" s="380" t="s">
        <v>36</v>
      </c>
      <c r="B7" s="382" t="s">
        <v>103</v>
      </c>
      <c r="E7" s="6"/>
    </row>
    <row r="8" spans="1:6" ht="15.75" thickBot="1">
      <c r="A8" s="381" t="s">
        <v>11</v>
      </c>
      <c r="B8" s="382"/>
    </row>
    <row r="9" spans="1:6" ht="15.75" thickBot="1">
      <c r="A9" s="381" t="s">
        <v>13</v>
      </c>
      <c r="B9" s="383" t="s">
        <v>104</v>
      </c>
    </row>
    <row r="10" spans="1:6" ht="15.75" thickBot="1">
      <c r="A10" s="381"/>
      <c r="B10" s="136" t="str">
        <f>'NAZWA JEDNOSTKI,SPORZĄDZIŁ,DATA'!B3</f>
        <v>XX Liceum Ogólnokształcące im.Juliusza Słowackiego</v>
      </c>
    </row>
    <row r="11" spans="1:6" ht="15.75" thickBot="1">
      <c r="A11" s="381" t="s">
        <v>17</v>
      </c>
      <c r="B11" s="384" t="s">
        <v>105</v>
      </c>
      <c r="F11" s="6"/>
    </row>
    <row r="12" spans="1:6" ht="15.75" thickBot="1">
      <c r="A12" s="566"/>
      <c r="B12" s="383" t="s">
        <v>150</v>
      </c>
      <c r="F12" s="6"/>
    </row>
    <row r="13" spans="1:6" ht="18.75" customHeight="1" thickBot="1">
      <c r="A13" s="567"/>
      <c r="B13" s="226" t="s">
        <v>494</v>
      </c>
    </row>
    <row r="14" spans="1:6" ht="15.75" thickBot="1">
      <c r="A14" s="381" t="s">
        <v>18</v>
      </c>
      <c r="B14" s="384" t="s">
        <v>106</v>
      </c>
    </row>
    <row r="15" spans="1:6" ht="17.25" customHeight="1" thickBot="1">
      <c r="A15" s="566"/>
      <c r="B15" s="383" t="s">
        <v>150</v>
      </c>
    </row>
    <row r="16" spans="1:6" ht="18.75" customHeight="1" thickBot="1">
      <c r="A16" s="567"/>
      <c r="B16" s="226" t="s">
        <v>494</v>
      </c>
    </row>
    <row r="17" spans="1:3" ht="15.75" thickBot="1">
      <c r="A17" s="381" t="s">
        <v>20</v>
      </c>
      <c r="B17" s="384" t="s">
        <v>154</v>
      </c>
    </row>
    <row r="18" spans="1:3" ht="62.25" customHeight="1" thickBot="1">
      <c r="A18" s="137"/>
      <c r="B18" s="140" t="s">
        <v>520</v>
      </c>
    </row>
    <row r="19" spans="1:3" ht="21.75" customHeight="1" thickBot="1">
      <c r="A19" s="137" t="s">
        <v>28</v>
      </c>
      <c r="B19" s="139" t="s">
        <v>107</v>
      </c>
    </row>
    <row r="20" spans="1:3" ht="38.25" customHeight="1" thickBot="1">
      <c r="A20" s="137"/>
      <c r="B20" s="147" t="s">
        <v>427</v>
      </c>
    </row>
    <row r="21" spans="1:3" ht="31.5" customHeight="1" thickBot="1">
      <c r="A21" s="137" t="s">
        <v>55</v>
      </c>
      <c r="B21" s="140" t="s">
        <v>417</v>
      </c>
    </row>
    <row r="22" spans="1:3" ht="28.5" customHeight="1" thickBot="1">
      <c r="A22" s="137"/>
      <c r="B22" s="146" t="s">
        <v>452</v>
      </c>
    </row>
    <row r="23" spans="1:3" ht="36.75" customHeight="1" thickBot="1">
      <c r="A23" s="212" t="s">
        <v>57</v>
      </c>
      <c r="B23" s="140" t="s">
        <v>108</v>
      </c>
    </row>
    <row r="24" spans="1:3" ht="409.5" customHeight="1">
      <c r="A24" s="210"/>
      <c r="B24" s="564" t="s">
        <v>425</v>
      </c>
    </row>
    <row r="25" spans="1:3" ht="137.25" customHeight="1" thickBot="1">
      <c r="A25" s="137"/>
      <c r="B25" s="565"/>
    </row>
    <row r="26" spans="1:3" ht="20.25" customHeight="1" thickBot="1">
      <c r="A26" s="226" t="s">
        <v>109</v>
      </c>
      <c r="B26" s="227" t="s">
        <v>110</v>
      </c>
    </row>
    <row r="27" spans="1:3" ht="134.25" customHeight="1" thickBot="1">
      <c r="A27" s="137"/>
      <c r="B27" s="225" t="s">
        <v>426</v>
      </c>
      <c r="C27" s="224"/>
    </row>
    <row r="28" spans="1:3" ht="15" thickBot="1">
      <c r="A28" s="141" t="s">
        <v>50</v>
      </c>
      <c r="B28" s="138" t="s">
        <v>111</v>
      </c>
    </row>
    <row r="29" spans="1:3" ht="15.75" thickBot="1">
      <c r="A29" s="137" t="s">
        <v>11</v>
      </c>
      <c r="B29" s="139"/>
    </row>
    <row r="30" spans="1:3" ht="55.5" customHeight="1" thickBot="1">
      <c r="A30" s="142" t="s">
        <v>13</v>
      </c>
      <c r="B30" s="140" t="s">
        <v>312</v>
      </c>
    </row>
    <row r="31" spans="1:3" ht="15.75" thickBot="1">
      <c r="A31" s="142"/>
      <c r="B31" s="147" t="s">
        <v>402</v>
      </c>
    </row>
    <row r="32" spans="1:3" ht="15.75" thickBot="1">
      <c r="A32" s="142"/>
      <c r="B32" s="147" t="s">
        <v>498</v>
      </c>
    </row>
    <row r="33" spans="1:2" ht="40.5" customHeight="1" thickBot="1">
      <c r="A33" s="142" t="s">
        <v>17</v>
      </c>
      <c r="B33" s="211" t="s">
        <v>112</v>
      </c>
    </row>
    <row r="34" spans="1:2" ht="30.75" thickBot="1">
      <c r="A34" s="142"/>
      <c r="B34" s="147" t="s">
        <v>350</v>
      </c>
    </row>
    <row r="35" spans="1:2" ht="46.5" customHeight="1" thickBot="1">
      <c r="A35" s="142" t="s">
        <v>18</v>
      </c>
      <c r="B35" s="140" t="s">
        <v>113</v>
      </c>
    </row>
    <row r="36" spans="1:2" ht="27.75" customHeight="1" thickBot="1">
      <c r="A36" s="142"/>
      <c r="B36" s="147" t="s">
        <v>503</v>
      </c>
    </row>
    <row r="37" spans="1:2" ht="20.25" customHeight="1" thickBot="1">
      <c r="A37" s="142" t="s">
        <v>20</v>
      </c>
      <c r="B37" s="140" t="s">
        <v>114</v>
      </c>
    </row>
    <row r="38" spans="1:2" ht="15.75" thickBot="1">
      <c r="A38" s="142"/>
      <c r="B38" s="147" t="s">
        <v>504</v>
      </c>
    </row>
    <row r="39" spans="1:2" ht="44.25" customHeight="1" thickBot="1">
      <c r="A39" s="142" t="s">
        <v>22</v>
      </c>
      <c r="B39" s="147" t="s">
        <v>115</v>
      </c>
    </row>
    <row r="40" spans="1:2" ht="15.75" thickBot="1">
      <c r="A40" s="142"/>
      <c r="B40" s="147" t="s">
        <v>505</v>
      </c>
    </row>
    <row r="41" spans="1:2" ht="38.25" customHeight="1" thickBot="1">
      <c r="A41" s="142" t="s">
        <v>116</v>
      </c>
      <c r="B41" s="147" t="s">
        <v>117</v>
      </c>
    </row>
    <row r="42" spans="1:2" ht="15.75" thickBot="1">
      <c r="A42" s="142"/>
      <c r="B42" s="147" t="s">
        <v>506</v>
      </c>
    </row>
    <row r="43" spans="1:2" ht="47.25" customHeight="1" thickBot="1">
      <c r="A43" s="142" t="s">
        <v>118</v>
      </c>
      <c r="B43" s="147" t="s">
        <v>345</v>
      </c>
    </row>
    <row r="44" spans="1:2" ht="15.75" thickBot="1">
      <c r="A44" s="142"/>
      <c r="B44" s="147" t="s">
        <v>507</v>
      </c>
    </row>
    <row r="45" spans="1:2" ht="36" customHeight="1" thickBot="1">
      <c r="A45" s="142" t="s">
        <v>119</v>
      </c>
      <c r="B45" s="147" t="s">
        <v>120</v>
      </c>
    </row>
    <row r="46" spans="1:2" ht="15.75" thickBot="1">
      <c r="A46" s="142"/>
      <c r="B46" s="147" t="s">
        <v>508</v>
      </c>
    </row>
    <row r="47" spans="1:2" ht="34.5" customHeight="1" thickBot="1">
      <c r="A47" s="142" t="s">
        <v>121</v>
      </c>
      <c r="B47" s="147" t="s">
        <v>413</v>
      </c>
    </row>
    <row r="48" spans="1:2" ht="24.75" customHeight="1" thickBot="1">
      <c r="A48" s="143" t="s">
        <v>122</v>
      </c>
      <c r="B48" s="147" t="s">
        <v>68</v>
      </c>
    </row>
    <row r="49" spans="1:2" ht="15.75" thickBot="1">
      <c r="A49" s="143"/>
      <c r="B49" s="147"/>
    </row>
    <row r="50" spans="1:2" ht="23.25" customHeight="1" thickBot="1">
      <c r="A50" s="143" t="s">
        <v>123</v>
      </c>
      <c r="B50" s="147" t="s">
        <v>124</v>
      </c>
    </row>
    <row r="51" spans="1:2" ht="15.75" thickBot="1">
      <c r="A51" s="143"/>
      <c r="B51" s="147"/>
    </row>
    <row r="52" spans="1:2" ht="16.5" customHeight="1" thickBot="1">
      <c r="A52" s="143" t="s">
        <v>125</v>
      </c>
      <c r="B52" s="147" t="s">
        <v>70</v>
      </c>
    </row>
    <row r="53" spans="1:2" ht="15.75" thickBot="1">
      <c r="A53" s="142"/>
      <c r="B53" s="147" t="s">
        <v>509</v>
      </c>
    </row>
    <row r="54" spans="1:2" ht="48" customHeight="1" thickBot="1">
      <c r="A54" s="142" t="s">
        <v>126</v>
      </c>
      <c r="B54" s="147" t="s">
        <v>155</v>
      </c>
    </row>
    <row r="55" spans="1:2" ht="15.75" thickBot="1">
      <c r="A55" s="142"/>
      <c r="B55" s="147" t="s">
        <v>510</v>
      </c>
    </row>
    <row r="56" spans="1:2" ht="34.5" customHeight="1" thickBot="1">
      <c r="A56" s="142" t="s">
        <v>127</v>
      </c>
      <c r="B56" s="147" t="s">
        <v>128</v>
      </c>
    </row>
    <row r="57" spans="1:2" ht="15.75" thickBot="1">
      <c r="A57" s="142"/>
      <c r="B57" s="147" t="s">
        <v>511</v>
      </c>
    </row>
    <row r="58" spans="1:2" ht="51.75" customHeight="1" thickBot="1">
      <c r="A58" s="142" t="s">
        <v>129</v>
      </c>
      <c r="B58" s="147" t="s">
        <v>130</v>
      </c>
    </row>
    <row r="59" spans="1:2" ht="15.75" thickBot="1">
      <c r="A59" s="142"/>
      <c r="B59" s="147" t="s">
        <v>512</v>
      </c>
    </row>
    <row r="60" spans="1:2" ht="50.25" customHeight="1" thickBot="1">
      <c r="A60" s="142" t="s">
        <v>131</v>
      </c>
      <c r="B60" s="147" t="s">
        <v>132</v>
      </c>
    </row>
    <row r="61" spans="1:2" ht="15.75" thickBot="1">
      <c r="A61" s="142"/>
      <c r="B61" s="147" t="s">
        <v>513</v>
      </c>
    </row>
    <row r="62" spans="1:2" ht="24" customHeight="1" thickBot="1">
      <c r="A62" s="142" t="s">
        <v>133</v>
      </c>
      <c r="B62" s="147" t="s">
        <v>134</v>
      </c>
    </row>
    <row r="63" spans="1:2" ht="15.75" thickBot="1">
      <c r="A63" s="142"/>
      <c r="B63" s="147" t="s">
        <v>514</v>
      </c>
    </row>
    <row r="64" spans="1:2" ht="29.25" customHeight="1" thickBot="1">
      <c r="A64" s="142" t="s">
        <v>135</v>
      </c>
      <c r="B64" s="147" t="s">
        <v>136</v>
      </c>
    </row>
    <row r="65" spans="1:2" ht="15.75" thickBot="1">
      <c r="A65" s="142"/>
      <c r="B65" s="147" t="s">
        <v>349</v>
      </c>
    </row>
    <row r="66" spans="1:2" ht="15.75" thickBot="1">
      <c r="A66" s="137" t="s">
        <v>137</v>
      </c>
      <c r="B66" s="146" t="s">
        <v>110</v>
      </c>
    </row>
    <row r="67" spans="1:2" ht="13.5" customHeight="1" thickBot="1">
      <c r="A67" s="137"/>
      <c r="B67" s="146"/>
    </row>
    <row r="68" spans="1:2" ht="15.75" thickBot="1">
      <c r="A68" s="142" t="s">
        <v>28</v>
      </c>
      <c r="B68" s="147"/>
    </row>
    <row r="69" spans="1:2" ht="24" customHeight="1" thickBot="1">
      <c r="A69" s="142" t="s">
        <v>97</v>
      </c>
      <c r="B69" s="147" t="s">
        <v>138</v>
      </c>
    </row>
    <row r="70" spans="1:2" ht="15.75" thickBot="1">
      <c r="A70" s="142"/>
      <c r="B70" s="147" t="s">
        <v>515</v>
      </c>
    </row>
    <row r="71" spans="1:2" ht="39.75" customHeight="1" thickBot="1">
      <c r="A71" s="144" t="s">
        <v>139</v>
      </c>
      <c r="B71" s="223" t="s">
        <v>140</v>
      </c>
    </row>
    <row r="72" spans="1:2" ht="15.75" thickBot="1">
      <c r="A72" s="142"/>
      <c r="B72" s="147" t="s">
        <v>516</v>
      </c>
    </row>
    <row r="73" spans="1:2" ht="38.25" customHeight="1" thickBot="1">
      <c r="A73" s="144" t="s">
        <v>141</v>
      </c>
      <c r="B73" s="223" t="s">
        <v>142</v>
      </c>
    </row>
    <row r="74" spans="1:2" ht="15.75" thickBot="1">
      <c r="A74" s="142"/>
      <c r="B74" s="147" t="s">
        <v>517</v>
      </c>
    </row>
    <row r="75" spans="1:2" ht="44.25" customHeight="1" thickBot="1">
      <c r="A75" s="142" t="s">
        <v>143</v>
      </c>
      <c r="B75" s="147" t="s">
        <v>144</v>
      </c>
    </row>
    <row r="76" spans="1:2" ht="15.75" thickBot="1">
      <c r="A76" s="142"/>
      <c r="B76" s="147" t="s">
        <v>152</v>
      </c>
    </row>
    <row r="77" spans="1:2" ht="15.75" thickBot="1">
      <c r="A77" s="137" t="s">
        <v>145</v>
      </c>
      <c r="B77" s="146" t="s">
        <v>302</v>
      </c>
    </row>
    <row r="78" spans="1:2" ht="15.75" thickBot="1">
      <c r="A78" s="137"/>
      <c r="B78" s="147" t="s">
        <v>518</v>
      </c>
    </row>
    <row r="79" spans="1:2" ht="38.25" customHeight="1" thickBot="1">
      <c r="A79" s="142" t="s">
        <v>55</v>
      </c>
      <c r="B79" s="147" t="s">
        <v>146</v>
      </c>
    </row>
    <row r="80" spans="1:2" ht="15.75" thickBot="1">
      <c r="A80" s="144"/>
      <c r="B80" s="147" t="s">
        <v>519</v>
      </c>
    </row>
    <row r="81" spans="1:3" ht="15">
      <c r="A81" s="145"/>
      <c r="B81" s="145"/>
    </row>
    <row r="82" spans="1:3" ht="15">
      <c r="A82" s="145"/>
      <c r="B82" s="145"/>
    </row>
    <row r="83" spans="1:3" ht="15">
      <c r="A83" s="145"/>
      <c r="B83" s="145"/>
    </row>
    <row r="84" spans="1:3" ht="15">
      <c r="A84" s="145"/>
      <c r="B84" s="145"/>
    </row>
    <row r="85" spans="1:3" ht="15">
      <c r="A85" s="145"/>
      <c r="B85" s="145"/>
    </row>
    <row r="86" spans="1:3" ht="15">
      <c r="A86" s="145"/>
      <c r="B86" s="145"/>
    </row>
    <row r="87" spans="1:3">
      <c r="A87" s="7"/>
      <c r="B87" s="360"/>
      <c r="C87" s="221"/>
    </row>
    <row r="88" spans="1:3">
      <c r="A88" s="8"/>
      <c r="B88" s="359" t="s">
        <v>475</v>
      </c>
      <c r="C88" s="222"/>
    </row>
    <row r="89" spans="1:3" ht="15">
      <c r="A89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86" customFormat="1" ht="21.95" customHeight="1">
      <c r="B1" s="555" t="str">
        <f>'NAZWA JEDNOSTKI,SPORZĄDZIŁ,DATA'!B3</f>
        <v>XX Liceum Ogólnokształcące im.Juliusza Słowackiego</v>
      </c>
      <c r="C1" s="555"/>
    </row>
    <row r="2" spans="2:8" s="486" customFormat="1" ht="21.95" customHeight="1">
      <c r="B2" s="555"/>
      <c r="C2" s="555"/>
    </row>
    <row r="4" spans="2:8" ht="15.75">
      <c r="B4" s="574" t="s">
        <v>378</v>
      </c>
      <c r="C4" s="574"/>
      <c r="D4" s="574"/>
      <c r="E4" s="574"/>
      <c r="F4" s="574"/>
      <c r="G4" s="574"/>
      <c r="H4" s="574"/>
    </row>
    <row r="6" spans="2:8" ht="15.75" thickBot="1"/>
    <row r="7" spans="2:8" ht="66.75" customHeight="1" thickBot="1">
      <c r="B7" s="150" t="s">
        <v>0</v>
      </c>
      <c r="C7" s="180" t="s">
        <v>51</v>
      </c>
      <c r="D7" s="484" t="s">
        <v>31</v>
      </c>
      <c r="E7" s="244" t="s">
        <v>32</v>
      </c>
      <c r="F7" s="180" t="s">
        <v>33</v>
      </c>
      <c r="G7" s="208" t="s">
        <v>34</v>
      </c>
      <c r="H7" s="485" t="s">
        <v>35</v>
      </c>
    </row>
    <row r="8" spans="2:8" ht="26.25" customHeight="1" thickBot="1">
      <c r="B8" s="305" t="s">
        <v>36</v>
      </c>
      <c r="C8" s="306" t="s">
        <v>52</v>
      </c>
      <c r="D8" s="286">
        <f>SUM(D9:D12)</f>
        <v>0</v>
      </c>
      <c r="E8" s="265">
        <f t="shared" ref="E8:G8" si="0">SUM(E9:E12)</f>
        <v>0</v>
      </c>
      <c r="F8" s="265">
        <f t="shared" si="0"/>
        <v>0</v>
      </c>
      <c r="G8" s="265">
        <f t="shared" si="0"/>
        <v>0</v>
      </c>
      <c r="H8" s="263">
        <f>D8+E8-F8-G8</f>
        <v>0</v>
      </c>
    </row>
    <row r="9" spans="2:8" ht="24.75" customHeight="1">
      <c r="B9" s="131" t="s">
        <v>11</v>
      </c>
      <c r="C9" s="251" t="s">
        <v>53</v>
      </c>
      <c r="D9" s="312">
        <v>0</v>
      </c>
      <c r="E9" s="312">
        <v>0</v>
      </c>
      <c r="F9" s="312">
        <v>0</v>
      </c>
      <c r="G9" s="312">
        <v>0</v>
      </c>
      <c r="H9" s="353">
        <f>D9+E9-F9-G9</f>
        <v>0</v>
      </c>
    </row>
    <row r="10" spans="2:8" ht="27" customHeight="1">
      <c r="B10" s="131" t="s">
        <v>28</v>
      </c>
      <c r="C10" s="135" t="s">
        <v>54</v>
      </c>
      <c r="D10" s="312">
        <v>0</v>
      </c>
      <c r="E10" s="312">
        <v>0</v>
      </c>
      <c r="F10" s="312">
        <v>0</v>
      </c>
      <c r="G10" s="312">
        <v>0</v>
      </c>
      <c r="H10" s="353">
        <f>D10+E10-F10-G10</f>
        <v>0</v>
      </c>
    </row>
    <row r="11" spans="2:8" ht="27.75" customHeight="1">
      <c r="B11" s="131" t="s">
        <v>55</v>
      </c>
      <c r="C11" s="135" t="s">
        <v>56</v>
      </c>
      <c r="D11" s="312">
        <v>0</v>
      </c>
      <c r="E11" s="312">
        <v>0</v>
      </c>
      <c r="F11" s="312">
        <v>0</v>
      </c>
      <c r="G11" s="312">
        <v>0</v>
      </c>
      <c r="H11" s="353">
        <f>D11+E11-F11-G11</f>
        <v>0</v>
      </c>
    </row>
    <row r="12" spans="2:8" ht="29.25" customHeight="1" thickBot="1">
      <c r="B12" s="217" t="s">
        <v>57</v>
      </c>
      <c r="C12" s="209" t="s">
        <v>58</v>
      </c>
      <c r="D12" s="352">
        <v>0</v>
      </c>
      <c r="E12" s="352">
        <v>0</v>
      </c>
      <c r="F12" s="352">
        <v>0</v>
      </c>
      <c r="G12" s="352">
        <v>0</v>
      </c>
      <c r="H12" s="354">
        <f>D12+E12-F12-G12</f>
        <v>0</v>
      </c>
    </row>
    <row r="17" spans="3:5">
      <c r="C17" s="400" t="str">
        <f>'NAZWA JEDNOSTKI,SPORZĄDZIŁ,DATA'!H3</f>
        <v>Barbara Flidrzyńska</v>
      </c>
      <c r="D17" s="491" t="str">
        <f>'NAZWA JEDNOSTKI,SPORZĄDZIŁ,DATA'!I3</f>
        <v>2021-02-24</v>
      </c>
    </row>
    <row r="18" spans="3:5">
      <c r="C18" s="400" t="s">
        <v>448</v>
      </c>
      <c r="D18" s="400" t="s">
        <v>447</v>
      </c>
    </row>
    <row r="20" spans="3:5">
      <c r="E20" s="394"/>
    </row>
    <row r="23" spans="3:5">
      <c r="C23" t="s">
        <v>453</v>
      </c>
    </row>
    <row r="24" spans="3:5">
      <c r="C24" t="s">
        <v>454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zoomScaleNormal="100" workbookViewId="0">
      <selection activeCell="G8" sqref="G8"/>
    </sheetView>
  </sheetViews>
  <sheetFormatPr defaultRowHeight="15"/>
  <cols>
    <col min="3" max="3" width="47.28515625" customWidth="1"/>
    <col min="4" max="4" width="27.28515625" customWidth="1"/>
    <col min="5" max="5" width="28.5703125" customWidth="1"/>
  </cols>
  <sheetData>
    <row r="1" spans="2:7" ht="21.95" customHeight="1">
      <c r="B1" s="555" t="str">
        <f>'NAZWA JEDNOSTKI,SPORZĄDZIŁ,DATA'!B3</f>
        <v>XX Liceum Ogólnokształcące im.Juliusza Słowackiego</v>
      </c>
      <c r="C1" s="555"/>
    </row>
    <row r="2" spans="2:7" ht="21.95" customHeight="1">
      <c r="B2" s="555"/>
      <c r="C2" s="555"/>
    </row>
    <row r="4" spans="2:7" ht="15.75">
      <c r="B4" s="574" t="s">
        <v>379</v>
      </c>
      <c r="C4" s="574"/>
      <c r="D4" s="574"/>
      <c r="E4" s="574"/>
      <c r="F4" s="214"/>
    </row>
    <row r="6" spans="2:7" ht="15.75" thickBot="1"/>
    <row r="7" spans="2:7" ht="40.5" customHeight="1" thickBot="1">
      <c r="B7" s="546" t="s">
        <v>0</v>
      </c>
      <c r="C7" s="542" t="s">
        <v>78</v>
      </c>
      <c r="D7" s="229" t="s">
        <v>2</v>
      </c>
      <c r="E7" s="231" t="s">
        <v>5</v>
      </c>
    </row>
    <row r="8" spans="2:7" ht="38.25" customHeight="1">
      <c r="B8" s="547" t="s">
        <v>11</v>
      </c>
      <c r="C8" s="543" t="s">
        <v>486</v>
      </c>
      <c r="D8" s="266"/>
      <c r="E8" s="267"/>
    </row>
    <row r="9" spans="2:7" ht="27.75" customHeight="1">
      <c r="B9" s="547" t="s">
        <v>487</v>
      </c>
      <c r="C9" s="544" t="s">
        <v>339</v>
      </c>
      <c r="D9" s="268"/>
      <c r="E9" s="269"/>
    </row>
    <row r="10" spans="2:7" ht="33" customHeight="1" thickBot="1">
      <c r="B10" s="548" t="s">
        <v>488</v>
      </c>
      <c r="C10" s="545" t="s">
        <v>340</v>
      </c>
      <c r="D10" s="270"/>
      <c r="E10" s="271"/>
      <c r="G10" s="128"/>
    </row>
    <row r="11" spans="2:7" ht="33" customHeight="1"/>
    <row r="12" spans="2:7" ht="12" customHeight="1"/>
    <row r="14" spans="2:7">
      <c r="C14" s="459" t="str">
        <f>'NAZWA JEDNOSTKI,SPORZĄDZIŁ,DATA'!H3</f>
        <v>Barbara Flidrzyńska</v>
      </c>
      <c r="D14" s="491" t="str">
        <f>'NAZWA JEDNOSTKI,SPORZĄDZIŁ,DATA'!I3</f>
        <v>2021-02-24</v>
      </c>
    </row>
    <row r="15" spans="2:7">
      <c r="C15" s="459" t="s">
        <v>456</v>
      </c>
      <c r="D15" s="459" t="s">
        <v>147</v>
      </c>
    </row>
    <row r="21" spans="3:3">
      <c r="C21" t="s">
        <v>453</v>
      </c>
    </row>
    <row r="22" spans="3:3">
      <c r="C22" t="s">
        <v>454</v>
      </c>
    </row>
  </sheetData>
  <sheetProtection algorithmName="SHA-512" hashValue="RXo8d0wR0Kj9nDayvMO82UlGBvsYKeRRc/t1+Vvh4aMnCAUTw/07BMQirTILPsoGYyE1WQLxU3qCrKM7dv2VJQ==" saltValue="aq85hPYaMDOdPhzHxBRYFg==" spinCount="100000" sheet="1" objects="1" scenarios="1" formatColumns="0" formatRows="0"/>
  <protectedRanges>
    <protectedRange sqref="D8:E10" name="Rozstęp1"/>
  </protectedRanges>
  <mergeCells count="2">
    <mergeCell ref="B1:C2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86" customFormat="1" ht="21.95" customHeight="1">
      <c r="C1" s="555" t="str">
        <f>'NAZWA JEDNOSTKI,SPORZĄDZIŁ,DATA'!B3</f>
        <v>XX Liceum Ogólnokształcące im.Juliusza Słowackiego</v>
      </c>
      <c r="E1" s="487"/>
    </row>
    <row r="2" spans="2:9" s="486" customFormat="1" ht="21.95" customHeight="1">
      <c r="C2" s="555"/>
    </row>
    <row r="5" spans="2:9" ht="15.75">
      <c r="B5" s="574" t="s">
        <v>380</v>
      </c>
      <c r="C5" s="574"/>
      <c r="D5" s="574"/>
      <c r="E5" s="574"/>
      <c r="F5" s="574"/>
      <c r="G5" s="387"/>
      <c r="H5" s="387"/>
      <c r="I5" s="387"/>
    </row>
    <row r="8" spans="2:9" ht="15.75" thickBot="1"/>
    <row r="9" spans="2:9" ht="34.5" customHeight="1" thickBot="1">
      <c r="B9" s="218" t="s">
        <v>0</v>
      </c>
      <c r="C9" s="179" t="s">
        <v>78</v>
      </c>
      <c r="D9" s="582" t="s">
        <v>489</v>
      </c>
      <c r="E9" s="628"/>
      <c r="F9" s="166" t="s">
        <v>490</v>
      </c>
    </row>
    <row r="10" spans="2:9" ht="37.5" customHeight="1">
      <c r="B10" s="385" t="s">
        <v>11</v>
      </c>
      <c r="C10" s="455" t="s">
        <v>341</v>
      </c>
      <c r="D10" s="629">
        <v>0</v>
      </c>
      <c r="E10" s="630"/>
      <c r="F10" s="456">
        <v>0</v>
      </c>
    </row>
    <row r="11" spans="2:9" ht="37.5" customHeight="1" thickBot="1">
      <c r="B11" s="386" t="s">
        <v>28</v>
      </c>
      <c r="C11" s="200" t="s">
        <v>348</v>
      </c>
      <c r="D11" s="631">
        <v>0</v>
      </c>
      <c r="E11" s="632"/>
      <c r="F11" s="261">
        <v>0</v>
      </c>
    </row>
    <row r="16" spans="2:9">
      <c r="C16" t="str">
        <f>'NAZWA JEDNOSTKI,SPORZĄDZIŁ,DATA'!H3</f>
        <v>Barbara Flidrzyńska</v>
      </c>
      <c r="D16" s="491" t="str">
        <f>'NAZWA JEDNOSTKI,SPORZĄDZIŁ,DATA'!I3</f>
        <v>2021-02-24</v>
      </c>
    </row>
    <row r="17" spans="3:4">
      <c r="C17" t="s">
        <v>457</v>
      </c>
      <c r="D17" t="s">
        <v>458</v>
      </c>
    </row>
    <row r="22" spans="3:4">
      <c r="C22" t="s">
        <v>453</v>
      </c>
    </row>
    <row r="23" spans="3:4">
      <c r="C23" t="s">
        <v>454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G11" sqref="G11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5" t="str">
        <f>'NAZWA JEDNOSTKI,SPORZĄDZIŁ,DATA'!B3</f>
        <v>XX Liceum Ogólnokształcące im.Juliusza Słowackiego</v>
      </c>
      <c r="B1" s="555"/>
    </row>
    <row r="2" spans="1:3" ht="21.95" customHeight="1">
      <c r="A2" s="555"/>
      <c r="B2" s="555"/>
    </row>
    <row r="4" spans="1:3" ht="15.75">
      <c r="A4" s="574" t="s">
        <v>491</v>
      </c>
      <c r="B4" s="574"/>
      <c r="C4" s="574"/>
    </row>
    <row r="5" spans="1:3" ht="15.75" customHeight="1">
      <c r="A5" s="160"/>
      <c r="B5" s="160"/>
      <c r="C5" s="160"/>
    </row>
    <row r="7" spans="1:3" ht="15.75" thickBot="1"/>
    <row r="8" spans="1:3" ht="21.75" customHeight="1" thickBot="1">
      <c r="A8" s="218" t="s">
        <v>0</v>
      </c>
      <c r="B8" s="219" t="s">
        <v>78</v>
      </c>
      <c r="C8" s="166" t="s">
        <v>280</v>
      </c>
    </row>
    <row r="9" spans="1:3" ht="24.75" customHeight="1" thickBot="1">
      <c r="A9" s="163" t="s">
        <v>11</v>
      </c>
      <c r="B9" s="285" t="s">
        <v>303</v>
      </c>
      <c r="C9" s="308">
        <f>C10</f>
        <v>0</v>
      </c>
    </row>
    <row r="10" spans="1:3" ht="24" customHeight="1" thickBot="1">
      <c r="A10" s="131" t="s">
        <v>13</v>
      </c>
      <c r="B10" s="135" t="s">
        <v>304</v>
      </c>
      <c r="C10" s="262">
        <v>0</v>
      </c>
    </row>
    <row r="11" spans="1:3" ht="24" customHeight="1" thickBot="1">
      <c r="A11" s="131" t="s">
        <v>28</v>
      </c>
      <c r="B11" s="287" t="s">
        <v>308</v>
      </c>
      <c r="C11" s="307">
        <f>C12+C13+C14+C15</f>
        <v>0</v>
      </c>
    </row>
    <row r="12" spans="1:3" ht="33" customHeight="1">
      <c r="A12" s="131" t="s">
        <v>97</v>
      </c>
      <c r="B12" s="135" t="s">
        <v>307</v>
      </c>
      <c r="C12" s="260">
        <v>0</v>
      </c>
    </row>
    <row r="13" spans="1:3" ht="31.5" customHeight="1">
      <c r="A13" s="131" t="s">
        <v>139</v>
      </c>
      <c r="B13" s="187" t="s">
        <v>306</v>
      </c>
      <c r="C13" s="260">
        <v>0</v>
      </c>
    </row>
    <row r="14" spans="1:3" ht="34.5" customHeight="1">
      <c r="A14" s="161" t="s">
        <v>141</v>
      </c>
      <c r="B14" s="135" t="s">
        <v>305</v>
      </c>
      <c r="C14" s="260">
        <v>0</v>
      </c>
    </row>
    <row r="15" spans="1:3" ht="28.5" customHeight="1" thickBot="1">
      <c r="A15" s="236" t="s">
        <v>143</v>
      </c>
      <c r="B15" s="220" t="s">
        <v>10</v>
      </c>
      <c r="C15" s="261">
        <v>0</v>
      </c>
    </row>
    <row r="17" spans="1:3" ht="15.75">
      <c r="A17" s="633"/>
      <c r="B17" s="634"/>
    </row>
    <row r="18" spans="1:3" ht="15.75">
      <c r="A18" s="458"/>
      <c r="B18" s="459"/>
    </row>
    <row r="19" spans="1:3" ht="15.75">
      <c r="A19" s="458"/>
      <c r="B19" s="459"/>
    </row>
    <row r="20" spans="1:3" ht="15" customHeight="1">
      <c r="B20" t="str">
        <f>'NAZWA JEDNOSTKI,SPORZĄDZIŁ,DATA'!H3</f>
        <v>Barbara Flidrzyńska</v>
      </c>
      <c r="C20" s="491" t="str">
        <f>'NAZWA JEDNOSTKI,SPORZĄDZIŁ,DATA'!I3</f>
        <v>2021-02-24</v>
      </c>
    </row>
    <row r="21" spans="1:3" ht="13.5" customHeight="1">
      <c r="B21" t="s">
        <v>451</v>
      </c>
      <c r="C21" t="s">
        <v>459</v>
      </c>
    </row>
    <row r="26" spans="1:3">
      <c r="B26" t="s">
        <v>453</v>
      </c>
    </row>
    <row r="27" spans="1:3">
      <c r="B27" t="s">
        <v>454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F22" sqref="F22:I22"/>
    </sheetView>
  </sheetViews>
  <sheetFormatPr defaultRowHeight="12.75"/>
  <cols>
    <col min="1" max="3" width="9.140625" style="12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42" t="str">
        <f>'NAZWA JEDNOSTKI,SPORZĄDZIŁ,DATA'!B3</f>
        <v>XX Liceum Ogólnokształcące im.Juliusza Słowackiego</v>
      </c>
      <c r="B1" s="642"/>
      <c r="C1" s="642"/>
      <c r="D1" s="642"/>
      <c r="E1" s="10"/>
      <c r="F1" s="10"/>
      <c r="G1" s="636" t="s">
        <v>167</v>
      </c>
      <c r="H1" s="636"/>
      <c r="I1" s="636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2"/>
      <c r="B2" s="642"/>
      <c r="C2" s="642"/>
      <c r="D2" s="642"/>
      <c r="E2" s="10"/>
      <c r="F2" s="10"/>
      <c r="G2" s="636" t="s">
        <v>153</v>
      </c>
      <c r="H2" s="636"/>
      <c r="I2" s="636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37" t="s">
        <v>450</v>
      </c>
      <c r="B6" s="637"/>
      <c r="C6" s="637"/>
      <c r="D6" s="637"/>
      <c r="E6" s="637"/>
      <c r="F6" s="637"/>
      <c r="G6" s="637"/>
      <c r="H6" s="637"/>
      <c r="I6" s="63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8" t="s">
        <v>156</v>
      </c>
      <c r="B7" s="638"/>
      <c r="C7" s="638"/>
      <c r="D7" s="638"/>
      <c r="E7" s="638"/>
      <c r="F7" s="638"/>
      <c r="G7" s="638"/>
      <c r="H7" s="638"/>
      <c r="I7" s="63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9"/>
      <c r="B8" s="639"/>
      <c r="C8" s="639"/>
      <c r="D8" s="639"/>
      <c r="E8" s="639"/>
      <c r="F8" s="639"/>
      <c r="G8" s="639"/>
      <c r="H8" s="639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35" t="s">
        <v>439</v>
      </c>
      <c r="B10" s="635"/>
      <c r="C10" s="635"/>
      <c r="D10" s="635"/>
      <c r="E10" s="635"/>
      <c r="F10" s="635"/>
      <c r="G10" s="635"/>
      <c r="H10" s="635"/>
      <c r="I10" s="635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40" t="s">
        <v>158</v>
      </c>
      <c r="B11" s="640"/>
      <c r="C11" s="640"/>
      <c r="D11" s="640"/>
      <c r="E11" s="640"/>
      <c r="F11" s="640"/>
      <c r="G11" s="640"/>
      <c r="H11" s="640"/>
      <c r="I11" s="64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6" t="s">
        <v>159</v>
      </c>
      <c r="B12" s="636"/>
      <c r="C12" s="636"/>
      <c r="D12" s="636"/>
      <c r="E12" s="636"/>
      <c r="F12" s="636"/>
      <c r="G12" s="636"/>
      <c r="H12" s="636"/>
      <c r="I12" s="636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1" t="s">
        <v>160</v>
      </c>
      <c r="B13" s="641"/>
      <c r="C13" s="641"/>
      <c r="D13" s="641"/>
      <c r="E13" s="641"/>
      <c r="F13" s="641"/>
      <c r="G13" s="641"/>
      <c r="H13" s="641"/>
      <c r="I13" s="641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5" t="s">
        <v>163</v>
      </c>
      <c r="B17" s="635"/>
      <c r="C17" s="635"/>
      <c r="D17" s="635"/>
      <c r="E17" s="635"/>
      <c r="F17" s="635"/>
      <c r="G17" s="635"/>
      <c r="H17" s="635"/>
      <c r="I17" s="635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5" t="s">
        <v>164</v>
      </c>
      <c r="B18" s="635"/>
      <c r="C18" s="635"/>
      <c r="D18" s="635"/>
      <c r="E18" s="635"/>
      <c r="F18" s="635"/>
      <c r="G18" s="635"/>
      <c r="H18" s="635"/>
      <c r="I18" s="635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5" t="s">
        <v>165</v>
      </c>
      <c r="B19" s="635"/>
      <c r="C19" s="635"/>
      <c r="D19" s="635"/>
      <c r="E19" s="635"/>
      <c r="F19" s="635"/>
      <c r="G19" s="635"/>
      <c r="H19" s="635"/>
      <c r="I19" s="635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6"/>
      <c r="B20" s="636"/>
      <c r="C20" s="636"/>
      <c r="D20" s="636"/>
      <c r="E20" s="636"/>
      <c r="F20" s="636"/>
      <c r="G20" s="636"/>
      <c r="H20" s="636"/>
      <c r="I20" s="63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44" t="str">
        <f>'NAZWA JEDNOSTKI,SPORZĄDZIŁ,DATA'!I3</f>
        <v>2021-02-24</v>
      </c>
      <c r="E21" s="638"/>
      <c r="F21" s="638" t="s">
        <v>460</v>
      </c>
      <c r="G21" s="638"/>
      <c r="H21" s="638"/>
      <c r="I21" s="638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8" t="s">
        <v>492</v>
      </c>
      <c r="B22" s="638"/>
      <c r="C22" s="638"/>
      <c r="D22" s="638" t="s">
        <v>366</v>
      </c>
      <c r="E22" s="638"/>
      <c r="F22" s="643" t="s">
        <v>497</v>
      </c>
      <c r="G22" s="643"/>
      <c r="H22" s="643"/>
      <c r="I22" s="643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8"/>
      <c r="B24" s="477"/>
      <c r="C24" s="477"/>
      <c r="D24" s="477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mergeCells count="19">
    <mergeCell ref="A20:I20"/>
    <mergeCell ref="A22:C22"/>
    <mergeCell ref="D22:E22"/>
    <mergeCell ref="F22:I22"/>
    <mergeCell ref="D21:E21"/>
    <mergeCell ref="F21:I21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topLeftCell="A14" zoomScaleNormal="100" zoomScaleSheetLayoutView="100" workbookViewId="0">
      <selection activeCell="C58" sqref="C58:E58"/>
    </sheetView>
  </sheetViews>
  <sheetFormatPr defaultRowHeight="12.75"/>
  <cols>
    <col min="1" max="1" width="3.28515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2" t="str">
        <f>'NAZWA JEDNOSTKI,SPORZĄDZIŁ,DATA'!B3</f>
        <v>XX Liceum Ogólnokształcące im.Juliusza Słowackiego</v>
      </c>
      <c r="C1" s="18"/>
      <c r="D1" s="18"/>
      <c r="E1" s="10"/>
      <c r="F1" s="526" t="s">
        <v>205</v>
      </c>
      <c r="G1" s="19"/>
    </row>
    <row r="2" spans="1:13" ht="21.95" customHeight="1">
      <c r="B2" s="642"/>
      <c r="C2" s="21"/>
      <c r="D2" s="22" t="s">
        <v>168</v>
      </c>
      <c r="E2" s="22"/>
      <c r="F2" s="527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90" t="s">
        <v>169</v>
      </c>
      <c r="B5" s="690"/>
      <c r="C5" s="690"/>
      <c r="D5" s="690"/>
      <c r="E5" s="690"/>
      <c r="F5" s="690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91" t="s">
        <v>449</v>
      </c>
      <c r="B7" s="691"/>
      <c r="C7" s="691"/>
      <c r="D7" s="691"/>
      <c r="E7" s="691"/>
      <c r="F7" s="691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92" t="s">
        <v>0</v>
      </c>
      <c r="B10" s="693" t="s">
        <v>170</v>
      </c>
      <c r="C10" s="694" t="s">
        <v>171</v>
      </c>
      <c r="D10" s="693"/>
      <c r="E10" s="693"/>
      <c r="F10" s="694" t="s">
        <v>172</v>
      </c>
      <c r="G10" s="681"/>
      <c r="H10" s="681"/>
      <c r="I10" s="681"/>
      <c r="J10" s="681"/>
      <c r="K10" s="696"/>
      <c r="L10" s="696"/>
      <c r="M10" s="681"/>
    </row>
    <row r="11" spans="1:13">
      <c r="A11" s="692"/>
      <c r="B11" s="693"/>
      <c r="C11" s="693"/>
      <c r="D11" s="693"/>
      <c r="E11" s="693"/>
      <c r="F11" s="693"/>
      <c r="G11" s="695"/>
      <c r="H11" s="695"/>
      <c r="I11" s="695"/>
      <c r="J11" s="695"/>
      <c r="K11" s="696"/>
      <c r="L11" s="695"/>
      <c r="M11" s="695"/>
    </row>
    <row r="12" spans="1:13" ht="9" customHeight="1">
      <c r="A12" s="692"/>
      <c r="B12" s="693"/>
      <c r="C12" s="693"/>
      <c r="D12" s="693"/>
      <c r="E12" s="693"/>
      <c r="F12" s="693"/>
      <c r="G12" s="695"/>
      <c r="H12" s="695"/>
      <c r="I12" s="695"/>
      <c r="J12" s="695"/>
      <c r="K12" s="696"/>
      <c r="L12" s="695"/>
      <c r="M12" s="695"/>
    </row>
    <row r="13" spans="1:13" ht="13.5">
      <c r="A13" s="36">
        <f>A11+1</f>
        <v>1</v>
      </c>
      <c r="B13" s="34" t="s">
        <v>24</v>
      </c>
      <c r="C13" s="648" t="s">
        <v>469</v>
      </c>
      <c r="D13" s="649"/>
      <c r="E13" s="650"/>
      <c r="F13" s="549">
        <v>44196</v>
      </c>
      <c r="G13" s="682"/>
      <c r="H13" s="682"/>
      <c r="I13" s="682"/>
      <c r="J13" s="682"/>
      <c r="K13" s="35"/>
      <c r="L13" s="674"/>
      <c r="M13" s="674"/>
    </row>
    <row r="14" spans="1:13" ht="13.5">
      <c r="A14" s="36">
        <f t="shared" ref="A14:A31" si="0">A13+1</f>
        <v>2</v>
      </c>
      <c r="B14" s="34" t="s">
        <v>14</v>
      </c>
      <c r="C14" s="648" t="s">
        <v>469</v>
      </c>
      <c r="D14" s="649"/>
      <c r="E14" s="650"/>
      <c r="F14" s="549">
        <v>44196</v>
      </c>
      <c r="G14" s="689"/>
      <c r="H14" s="689"/>
      <c r="I14" s="689"/>
      <c r="J14" s="689"/>
      <c r="K14" s="37"/>
      <c r="L14" s="670"/>
      <c r="M14" s="671"/>
    </row>
    <row r="15" spans="1:13" ht="25.5">
      <c r="A15" s="36">
        <f t="shared" si="0"/>
        <v>3</v>
      </c>
      <c r="B15" s="130" t="s">
        <v>298</v>
      </c>
      <c r="C15" s="651" t="s">
        <v>499</v>
      </c>
      <c r="D15" s="652"/>
      <c r="E15" s="653"/>
      <c r="F15" s="523" t="s">
        <v>311</v>
      </c>
      <c r="G15" s="129"/>
      <c r="H15" s="129"/>
      <c r="I15" s="129"/>
      <c r="J15" s="129"/>
      <c r="K15" s="37"/>
      <c r="L15" s="37"/>
      <c r="M15" s="43"/>
    </row>
    <row r="16" spans="1:13" ht="13.5">
      <c r="A16" s="36">
        <f t="shared" si="0"/>
        <v>4</v>
      </c>
      <c r="B16" s="34" t="s">
        <v>173</v>
      </c>
      <c r="C16" s="648" t="s">
        <v>469</v>
      </c>
      <c r="D16" s="649"/>
      <c r="E16" s="650"/>
      <c r="F16" s="549">
        <v>44196</v>
      </c>
      <c r="G16" s="682"/>
      <c r="H16" s="683"/>
      <c r="I16" s="683"/>
      <c r="J16" s="683"/>
      <c r="K16" s="35"/>
      <c r="L16" s="674"/>
      <c r="M16" s="675"/>
    </row>
    <row r="17" spans="1:13" ht="13.5">
      <c r="A17" s="36">
        <f t="shared" si="0"/>
        <v>5</v>
      </c>
      <c r="B17" s="34" t="s">
        <v>19</v>
      </c>
      <c r="C17" s="648" t="s">
        <v>469</v>
      </c>
      <c r="D17" s="649"/>
      <c r="E17" s="650"/>
      <c r="F17" s="549">
        <v>44196</v>
      </c>
      <c r="G17" s="682"/>
      <c r="H17" s="683"/>
      <c r="I17" s="683"/>
      <c r="J17" s="683"/>
      <c r="K17" s="35"/>
      <c r="L17" s="674"/>
      <c r="M17" s="675"/>
    </row>
    <row r="18" spans="1:13" ht="13.5">
      <c r="A18" s="36">
        <f t="shared" si="0"/>
        <v>6</v>
      </c>
      <c r="B18" s="34" t="s">
        <v>21</v>
      </c>
      <c r="C18" s="648" t="s">
        <v>469</v>
      </c>
      <c r="D18" s="649"/>
      <c r="E18" s="650"/>
      <c r="F18" s="549">
        <v>44196</v>
      </c>
      <c r="G18" s="682"/>
      <c r="H18" s="682"/>
      <c r="I18" s="682"/>
      <c r="J18" s="682"/>
      <c r="K18" s="35"/>
      <c r="L18" s="674"/>
      <c r="M18" s="675"/>
    </row>
    <row r="19" spans="1:13" ht="13.5">
      <c r="A19" s="36">
        <f t="shared" si="0"/>
        <v>7</v>
      </c>
      <c r="B19" s="34" t="s">
        <v>174</v>
      </c>
      <c r="C19" s="648" t="s">
        <v>469</v>
      </c>
      <c r="D19" s="649"/>
      <c r="E19" s="650"/>
      <c r="F19" s="549">
        <v>44196</v>
      </c>
      <c r="G19" s="682"/>
      <c r="H19" s="682"/>
      <c r="I19" s="682"/>
      <c r="J19" s="682"/>
      <c r="K19" s="35"/>
      <c r="L19" s="674"/>
      <c r="M19" s="675"/>
    </row>
    <row r="20" spans="1:13" ht="13.5">
      <c r="A20" s="36">
        <f t="shared" si="0"/>
        <v>8</v>
      </c>
      <c r="B20" s="34" t="s">
        <v>175</v>
      </c>
      <c r="C20" s="648" t="s">
        <v>469</v>
      </c>
      <c r="D20" s="649"/>
      <c r="E20" s="650"/>
      <c r="F20" s="549">
        <v>44196</v>
      </c>
      <c r="G20" s="682"/>
      <c r="H20" s="683"/>
      <c r="I20" s="683"/>
      <c r="J20" s="683"/>
      <c r="K20" s="38"/>
      <c r="L20" s="684"/>
      <c r="M20" s="685"/>
    </row>
    <row r="21" spans="1:13" ht="13.5">
      <c r="A21" s="36">
        <f t="shared" si="0"/>
        <v>9</v>
      </c>
      <c r="B21" s="34" t="s">
        <v>176</v>
      </c>
      <c r="C21" s="648" t="s">
        <v>499</v>
      </c>
      <c r="D21" s="649"/>
      <c r="E21" s="650"/>
      <c r="F21" s="522" t="s">
        <v>311</v>
      </c>
      <c r="G21" s="682"/>
      <c r="H21" s="683"/>
      <c r="I21" s="683"/>
      <c r="J21" s="683"/>
      <c r="K21" s="35"/>
      <c r="L21" s="674"/>
      <c r="M21" s="674"/>
    </row>
    <row r="22" spans="1:13" ht="13.5">
      <c r="A22" s="36">
        <f t="shared" si="0"/>
        <v>10</v>
      </c>
      <c r="B22" s="34" t="s">
        <v>177</v>
      </c>
      <c r="C22" s="648" t="s">
        <v>499</v>
      </c>
      <c r="D22" s="649"/>
      <c r="E22" s="650"/>
      <c r="F22" s="522" t="s">
        <v>311</v>
      </c>
      <c r="G22" s="682"/>
      <c r="H22" s="683"/>
      <c r="I22" s="683"/>
      <c r="J22" s="683"/>
      <c r="K22" s="38"/>
      <c r="L22" s="684"/>
      <c r="M22" s="684"/>
    </row>
    <row r="23" spans="1:13" ht="13.5">
      <c r="A23" s="36">
        <f t="shared" si="0"/>
        <v>11</v>
      </c>
      <c r="B23" s="34" t="s">
        <v>178</v>
      </c>
      <c r="C23" s="648" t="s">
        <v>499</v>
      </c>
      <c r="D23" s="649"/>
      <c r="E23" s="650"/>
      <c r="F23" s="522" t="s">
        <v>311</v>
      </c>
      <c r="G23" s="677"/>
      <c r="H23" s="678"/>
      <c r="I23" s="678"/>
      <c r="J23" s="678"/>
      <c r="K23" s="37"/>
      <c r="L23" s="670"/>
      <c r="M23" s="670"/>
    </row>
    <row r="24" spans="1:13" ht="13.5">
      <c r="A24" s="36">
        <f t="shared" si="0"/>
        <v>12</v>
      </c>
      <c r="B24" s="34" t="s">
        <v>179</v>
      </c>
      <c r="C24" s="648" t="s">
        <v>499</v>
      </c>
      <c r="D24" s="649"/>
      <c r="E24" s="650"/>
      <c r="F24" s="522" t="s">
        <v>311</v>
      </c>
      <c r="G24" s="677"/>
      <c r="H24" s="678"/>
      <c r="I24" s="678"/>
      <c r="J24" s="678"/>
      <c r="K24" s="37"/>
      <c r="L24" s="670"/>
      <c r="M24" s="671"/>
    </row>
    <row r="25" spans="1:13" ht="13.5">
      <c r="A25" s="36">
        <f t="shared" si="0"/>
        <v>13</v>
      </c>
      <c r="B25" s="34" t="s">
        <v>180</v>
      </c>
      <c r="C25" s="648" t="s">
        <v>499</v>
      </c>
      <c r="D25" s="649"/>
      <c r="E25" s="650"/>
      <c r="F25" s="522" t="s">
        <v>311</v>
      </c>
      <c r="G25" s="677"/>
      <c r="H25" s="678"/>
      <c r="I25" s="678"/>
      <c r="J25" s="678"/>
      <c r="K25" s="37"/>
      <c r="L25" s="670"/>
      <c r="M25" s="671"/>
    </row>
    <row r="26" spans="1:13" ht="13.5">
      <c r="A26" s="36">
        <f t="shared" si="0"/>
        <v>14</v>
      </c>
      <c r="B26" s="34" t="s">
        <v>181</v>
      </c>
      <c r="C26" s="648" t="s">
        <v>499</v>
      </c>
      <c r="D26" s="649"/>
      <c r="E26" s="650"/>
      <c r="F26" s="522" t="s">
        <v>311</v>
      </c>
      <c r="G26" s="677"/>
      <c r="H26" s="678"/>
      <c r="I26" s="678"/>
      <c r="J26" s="678"/>
      <c r="K26" s="37"/>
      <c r="L26" s="670"/>
      <c r="M26" s="671"/>
    </row>
    <row r="27" spans="1:13" ht="12.75" customHeight="1">
      <c r="A27" s="36">
        <f t="shared" si="0"/>
        <v>15</v>
      </c>
      <c r="B27" s="34" t="s">
        <v>53</v>
      </c>
      <c r="C27" s="654" t="s">
        <v>471</v>
      </c>
      <c r="D27" s="655"/>
      <c r="E27" s="656"/>
      <c r="F27" s="549">
        <v>44196</v>
      </c>
      <c r="G27" s="679"/>
      <c r="H27" s="680"/>
      <c r="I27" s="680"/>
      <c r="J27" s="680"/>
      <c r="K27" s="670"/>
      <c r="L27" s="670"/>
      <c r="M27" s="670"/>
    </row>
    <row r="28" spans="1:13" ht="12.75" hidden="1" customHeight="1">
      <c r="A28" s="36">
        <f t="shared" si="0"/>
        <v>16</v>
      </c>
      <c r="B28" s="34"/>
      <c r="C28" s="648"/>
      <c r="D28" s="649"/>
      <c r="E28" s="650"/>
      <c r="F28" s="522"/>
      <c r="G28" s="680"/>
      <c r="H28" s="680"/>
      <c r="I28" s="680"/>
      <c r="J28" s="680"/>
      <c r="K28" s="670"/>
      <c r="L28" s="670"/>
      <c r="M28" s="670"/>
    </row>
    <row r="29" spans="1:13" ht="13.5">
      <c r="A29" s="36">
        <f t="shared" si="0"/>
        <v>17</v>
      </c>
      <c r="B29" s="34" t="s">
        <v>54</v>
      </c>
      <c r="C29" s="648" t="s">
        <v>499</v>
      </c>
      <c r="D29" s="649"/>
      <c r="E29" s="650"/>
      <c r="F29" s="522" t="s">
        <v>311</v>
      </c>
      <c r="G29" s="672"/>
      <c r="H29" s="673"/>
      <c r="I29" s="673"/>
      <c r="J29" s="673"/>
      <c r="K29" s="35"/>
      <c r="L29" s="674"/>
      <c r="M29" s="675"/>
    </row>
    <row r="30" spans="1:13" ht="13.5">
      <c r="A30" s="36">
        <f t="shared" si="0"/>
        <v>18</v>
      </c>
      <c r="B30" s="34" t="s">
        <v>56</v>
      </c>
      <c r="C30" s="648" t="s">
        <v>499</v>
      </c>
      <c r="D30" s="649"/>
      <c r="E30" s="650"/>
      <c r="F30" s="522" t="s">
        <v>311</v>
      </c>
      <c r="G30" s="664"/>
      <c r="H30" s="665"/>
      <c r="I30" s="665"/>
      <c r="J30" s="665"/>
      <c r="K30" s="666"/>
      <c r="L30" s="666"/>
      <c r="M30" s="667"/>
    </row>
    <row r="31" spans="1:13" ht="13.5" hidden="1" customHeight="1">
      <c r="A31" s="36">
        <f t="shared" si="0"/>
        <v>19</v>
      </c>
      <c r="B31" s="34"/>
      <c r="C31" s="648"/>
      <c r="D31" s="649"/>
      <c r="E31" s="650"/>
      <c r="F31" s="522"/>
      <c r="G31" s="668"/>
      <c r="H31" s="669"/>
      <c r="I31" s="669"/>
      <c r="J31" s="669"/>
      <c r="K31" s="667"/>
      <c r="L31" s="667"/>
      <c r="M31" s="667"/>
    </row>
    <row r="32" spans="1:13" ht="13.5">
      <c r="A32" s="36">
        <v>19</v>
      </c>
      <c r="B32" s="34" t="s">
        <v>58</v>
      </c>
      <c r="C32" s="648" t="s">
        <v>499</v>
      </c>
      <c r="D32" s="649"/>
      <c r="E32" s="650"/>
      <c r="F32" s="39" t="s">
        <v>311</v>
      </c>
      <c r="G32" s="668"/>
      <c r="H32" s="669"/>
      <c r="I32" s="669"/>
      <c r="J32" s="669"/>
      <c r="K32" s="37"/>
      <c r="L32" s="670"/>
      <c r="M32" s="671"/>
    </row>
    <row r="33" spans="1:15" ht="29.25" customHeight="1">
      <c r="A33" s="36">
        <v>20</v>
      </c>
      <c r="B33" s="34" t="s">
        <v>182</v>
      </c>
      <c r="C33" s="660" t="s">
        <v>470</v>
      </c>
      <c r="D33" s="661"/>
      <c r="E33" s="662"/>
      <c r="F33" s="549">
        <v>44196</v>
      </c>
      <c r="G33" s="681"/>
      <c r="H33" s="681"/>
      <c r="I33" s="681"/>
      <c r="J33" s="681"/>
      <c r="K33" s="40"/>
      <c r="L33" s="663"/>
      <c r="M33" s="663"/>
    </row>
    <row r="34" spans="1:15" ht="24" customHeight="1">
      <c r="A34" s="36">
        <v>21</v>
      </c>
      <c r="B34" s="34" t="s">
        <v>183</v>
      </c>
      <c r="C34" s="660" t="s">
        <v>470</v>
      </c>
      <c r="D34" s="661"/>
      <c r="E34" s="662"/>
      <c r="F34" s="549">
        <v>44196</v>
      </c>
      <c r="G34" s="676"/>
      <c r="H34" s="676"/>
      <c r="I34" s="676"/>
      <c r="J34" s="676"/>
      <c r="K34" s="40"/>
      <c r="L34" s="663"/>
      <c r="M34" s="663"/>
    </row>
    <row r="35" spans="1:15" ht="28.5" customHeight="1">
      <c r="A35" s="36">
        <v>22</v>
      </c>
      <c r="B35" s="34" t="s">
        <v>184</v>
      </c>
      <c r="C35" s="660" t="s">
        <v>470</v>
      </c>
      <c r="D35" s="661"/>
      <c r="E35" s="662"/>
      <c r="F35" s="549">
        <v>44196</v>
      </c>
      <c r="G35" s="41"/>
      <c r="H35" s="42"/>
      <c r="I35" s="42"/>
      <c r="J35" s="42"/>
      <c r="K35" s="43"/>
      <c r="L35" s="663"/>
      <c r="M35" s="663"/>
    </row>
    <row r="36" spans="1:15" ht="27" customHeight="1">
      <c r="A36" s="36">
        <v>23</v>
      </c>
      <c r="B36" s="34" t="s">
        <v>185</v>
      </c>
      <c r="C36" s="660" t="s">
        <v>470</v>
      </c>
      <c r="D36" s="661"/>
      <c r="E36" s="662"/>
      <c r="F36" s="549">
        <v>44196</v>
      </c>
      <c r="G36" s="44"/>
      <c r="H36" s="42"/>
      <c r="I36" s="42"/>
      <c r="J36" s="42"/>
      <c r="K36" s="43"/>
      <c r="L36" s="43"/>
      <c r="M36" s="43"/>
    </row>
    <row r="37" spans="1:15" ht="18" customHeight="1">
      <c r="A37" s="36">
        <v>24</v>
      </c>
      <c r="B37" s="34" t="s">
        <v>186</v>
      </c>
      <c r="C37" s="648" t="s">
        <v>469</v>
      </c>
      <c r="D37" s="649"/>
      <c r="E37" s="650"/>
      <c r="F37" s="549">
        <v>44196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25</v>
      </c>
      <c r="B38" s="34" t="s">
        <v>187</v>
      </c>
      <c r="C38" s="648" t="s">
        <v>469</v>
      </c>
      <c r="D38" s="649"/>
      <c r="E38" s="650"/>
      <c r="F38" s="549">
        <v>44196</v>
      </c>
      <c r="G38" s="44"/>
      <c r="H38" s="42"/>
      <c r="I38" s="42"/>
      <c r="J38" s="42"/>
      <c r="K38" s="43"/>
      <c r="L38" s="43"/>
      <c r="M38" s="43"/>
    </row>
    <row r="39" spans="1:15" ht="13.5">
      <c r="A39" s="36">
        <v>26</v>
      </c>
      <c r="B39" s="34" t="s">
        <v>188</v>
      </c>
      <c r="C39" s="654" t="s">
        <v>471</v>
      </c>
      <c r="D39" s="655"/>
      <c r="E39" s="656"/>
      <c r="F39" s="549">
        <v>44196</v>
      </c>
      <c r="G39" s="44"/>
      <c r="H39" s="42"/>
      <c r="I39" s="42"/>
      <c r="J39" s="42"/>
      <c r="K39" s="43"/>
      <c r="L39" s="43"/>
      <c r="M39" s="43"/>
    </row>
    <row r="40" spans="1:15" ht="13.5" hidden="1" customHeight="1">
      <c r="A40" s="36">
        <v>28</v>
      </c>
      <c r="B40" s="45"/>
      <c r="C40" s="657"/>
      <c r="D40" s="658"/>
      <c r="E40" s="659"/>
      <c r="F40" s="39"/>
      <c r="G40" s="46"/>
      <c r="H40" s="46"/>
      <c r="I40" s="46"/>
      <c r="J40" s="46"/>
      <c r="K40" s="46"/>
      <c r="L40" s="47"/>
      <c r="M40" s="47"/>
    </row>
    <row r="41" spans="1:15" ht="13.5">
      <c r="A41" s="36">
        <v>27</v>
      </c>
      <c r="B41" s="34" t="s">
        <v>189</v>
      </c>
      <c r="C41" s="660" t="s">
        <v>468</v>
      </c>
      <c r="D41" s="661"/>
      <c r="E41" s="662"/>
      <c r="F41" s="549">
        <v>44196</v>
      </c>
      <c r="G41" s="48"/>
      <c r="H41" s="48"/>
      <c r="I41" s="49"/>
      <c r="J41" s="49"/>
      <c r="K41" s="49"/>
      <c r="L41" s="49"/>
      <c r="M41" s="50"/>
      <c r="N41" s="51"/>
      <c r="O41" s="51"/>
    </row>
    <row r="42" spans="1:15" ht="13.5">
      <c r="A42" s="36">
        <v>28</v>
      </c>
      <c r="B42" s="34" t="s">
        <v>438</v>
      </c>
      <c r="C42" s="648" t="s">
        <v>499</v>
      </c>
      <c r="D42" s="649"/>
      <c r="E42" s="650"/>
      <c r="F42" s="52" t="s">
        <v>311</v>
      </c>
      <c r="G42" s="48"/>
      <c r="H42" s="48"/>
      <c r="I42" s="49"/>
      <c r="J42" s="49"/>
      <c r="K42" s="49"/>
      <c r="L42" s="49"/>
      <c r="M42" s="50"/>
      <c r="N42" s="51"/>
      <c r="O42" s="51"/>
    </row>
    <row r="43" spans="1:15" ht="13.5">
      <c r="A43" s="36">
        <v>29</v>
      </c>
      <c r="B43" s="34" t="s">
        <v>190</v>
      </c>
      <c r="C43" s="648" t="s">
        <v>499</v>
      </c>
      <c r="D43" s="649"/>
      <c r="E43" s="650"/>
      <c r="F43" s="39" t="s">
        <v>311</v>
      </c>
      <c r="G43" s="50"/>
      <c r="H43" s="53"/>
      <c r="I43" s="41"/>
      <c r="J43" s="41"/>
      <c r="K43" s="41"/>
      <c r="L43" s="41"/>
      <c r="M43" s="54"/>
      <c r="N43" s="55"/>
      <c r="O43" s="56"/>
    </row>
    <row r="44" spans="1:15" ht="13.5">
      <c r="A44" s="36">
        <v>30</v>
      </c>
      <c r="B44" s="34" t="s">
        <v>299</v>
      </c>
      <c r="C44" s="648" t="s">
        <v>499</v>
      </c>
      <c r="D44" s="649"/>
      <c r="E44" s="650"/>
      <c r="F44" s="60" t="s">
        <v>311</v>
      </c>
      <c r="G44" s="50"/>
      <c r="H44" s="53"/>
      <c r="I44" s="41"/>
      <c r="J44" s="41"/>
      <c r="K44" s="41"/>
      <c r="L44" s="41"/>
      <c r="M44" s="54"/>
      <c r="N44" s="55"/>
      <c r="O44" s="56"/>
    </row>
    <row r="45" spans="1:15" ht="13.5">
      <c r="A45" s="36">
        <v>31</v>
      </c>
      <c r="B45" s="34" t="s">
        <v>91</v>
      </c>
      <c r="C45" s="648" t="s">
        <v>499</v>
      </c>
      <c r="D45" s="649"/>
      <c r="E45" s="650"/>
      <c r="F45" s="60" t="s">
        <v>311</v>
      </c>
      <c r="G45" s="53"/>
      <c r="H45" s="53"/>
      <c r="I45" s="41"/>
      <c r="J45" s="57"/>
      <c r="K45" s="57"/>
      <c r="L45" s="57"/>
      <c r="M45" s="58"/>
      <c r="N45" s="59"/>
      <c r="O45" s="59"/>
    </row>
    <row r="46" spans="1:15" ht="12.75" customHeight="1">
      <c r="A46" s="36">
        <v>32</v>
      </c>
      <c r="B46" s="34" t="s">
        <v>191</v>
      </c>
      <c r="C46" s="648" t="s">
        <v>469</v>
      </c>
      <c r="D46" s="649"/>
      <c r="E46" s="650"/>
      <c r="F46" s="549">
        <v>44196</v>
      </c>
      <c r="G46" s="50"/>
      <c r="H46" s="50"/>
      <c r="I46" s="61"/>
      <c r="J46" s="61"/>
      <c r="K46" s="61"/>
      <c r="L46" s="61"/>
      <c r="M46" s="50"/>
      <c r="N46" s="51"/>
      <c r="O46" s="51"/>
    </row>
    <row r="47" spans="1:15" ht="13.5">
      <c r="A47" s="36">
        <v>33</v>
      </c>
      <c r="B47" s="62" t="s">
        <v>192</v>
      </c>
      <c r="C47" s="648" t="s">
        <v>469</v>
      </c>
      <c r="D47" s="649"/>
      <c r="E47" s="650"/>
      <c r="F47" s="549">
        <v>44196</v>
      </c>
      <c r="G47" s="481"/>
    </row>
    <row r="48" spans="1:15" ht="13.5">
      <c r="A48" s="36">
        <v>34</v>
      </c>
      <c r="B48" s="34" t="s">
        <v>300</v>
      </c>
      <c r="C48" s="648" t="s">
        <v>469</v>
      </c>
      <c r="D48" s="649"/>
      <c r="E48" s="650"/>
      <c r="F48" s="549">
        <v>44196</v>
      </c>
      <c r="G48" s="482"/>
    </row>
    <row r="49" spans="1:11" ht="13.5">
      <c r="A49" s="36">
        <v>35</v>
      </c>
      <c r="B49" s="62" t="s">
        <v>301</v>
      </c>
      <c r="C49" s="648" t="s">
        <v>500</v>
      </c>
      <c r="D49" s="649"/>
      <c r="E49" s="650"/>
      <c r="F49" s="60" t="s">
        <v>311</v>
      </c>
      <c r="G49" s="482"/>
    </row>
    <row r="50" spans="1:11" ht="13.5">
      <c r="A50" s="36">
        <v>36</v>
      </c>
      <c r="B50" s="62" t="s">
        <v>193</v>
      </c>
      <c r="C50" s="648" t="s">
        <v>500</v>
      </c>
      <c r="D50" s="649"/>
      <c r="E50" s="650"/>
      <c r="F50" s="39" t="s">
        <v>311</v>
      </c>
      <c r="G50" s="482"/>
    </row>
    <row r="51" spans="1:11" ht="13.5">
      <c r="A51" s="36">
        <v>37</v>
      </c>
      <c r="B51" s="62" t="s">
        <v>194</v>
      </c>
      <c r="C51" s="648" t="s">
        <v>500</v>
      </c>
      <c r="D51" s="649"/>
      <c r="E51" s="650"/>
      <c r="F51" s="39" t="s">
        <v>311</v>
      </c>
      <c r="G51" s="482"/>
    </row>
    <row r="52" spans="1:11" ht="13.5">
      <c r="A52" s="36">
        <v>38</v>
      </c>
      <c r="B52" s="62" t="s">
        <v>195</v>
      </c>
      <c r="C52" s="648" t="s">
        <v>500</v>
      </c>
      <c r="D52" s="649"/>
      <c r="E52" s="650"/>
      <c r="F52" s="39" t="s">
        <v>311</v>
      </c>
      <c r="G52" s="481"/>
    </row>
    <row r="53" spans="1:11" ht="29.25" customHeight="1">
      <c r="A53" s="36">
        <v>39</v>
      </c>
      <c r="B53" s="63" t="s">
        <v>196</v>
      </c>
      <c r="C53" s="651" t="s">
        <v>501</v>
      </c>
      <c r="D53" s="652"/>
      <c r="E53" s="653"/>
      <c r="F53" s="549" t="s">
        <v>502</v>
      </c>
      <c r="G53" s="480"/>
    </row>
    <row r="54" spans="1:11" ht="13.5" customHeight="1">
      <c r="A54" s="36">
        <v>40</v>
      </c>
      <c r="B54" s="63" t="s">
        <v>197</v>
      </c>
      <c r="C54" s="648" t="s">
        <v>469</v>
      </c>
      <c r="D54" s="649"/>
      <c r="E54" s="650"/>
      <c r="F54" s="549">
        <v>44196</v>
      </c>
      <c r="G54" s="479"/>
    </row>
    <row r="55" spans="1:11" ht="13.5" customHeight="1">
      <c r="A55" s="36">
        <v>41</v>
      </c>
      <c r="B55" s="63" t="s">
        <v>198</v>
      </c>
      <c r="C55" s="648" t="s">
        <v>469</v>
      </c>
      <c r="D55" s="649"/>
      <c r="E55" s="650"/>
      <c r="F55" s="549">
        <v>44196</v>
      </c>
      <c r="G55" s="480"/>
    </row>
    <row r="56" spans="1:11" ht="13.5">
      <c r="A56" s="36">
        <v>42</v>
      </c>
      <c r="B56" s="63" t="s">
        <v>199</v>
      </c>
      <c r="C56" s="648" t="s">
        <v>469</v>
      </c>
      <c r="D56" s="649"/>
      <c r="E56" s="650"/>
      <c r="F56" s="549">
        <v>44196</v>
      </c>
      <c r="G56" s="480"/>
    </row>
    <row r="57" spans="1:11" ht="13.5">
      <c r="A57" s="36">
        <v>43</v>
      </c>
      <c r="B57" s="63" t="s">
        <v>200</v>
      </c>
      <c r="C57" s="648" t="s">
        <v>469</v>
      </c>
      <c r="D57" s="649"/>
      <c r="E57" s="650"/>
      <c r="F57" s="549">
        <v>44196</v>
      </c>
      <c r="G57" s="480"/>
    </row>
    <row r="58" spans="1:11" ht="13.5">
      <c r="A58" s="36">
        <v>44</v>
      </c>
      <c r="B58" s="62" t="s">
        <v>201</v>
      </c>
      <c r="C58" s="648" t="s">
        <v>469</v>
      </c>
      <c r="D58" s="649"/>
      <c r="E58" s="650"/>
      <c r="F58" s="549">
        <v>44196</v>
      </c>
      <c r="G58" s="480"/>
    </row>
    <row r="59" spans="1:11" ht="13.5">
      <c r="A59" s="36">
        <v>45</v>
      </c>
      <c r="B59" s="64" t="s">
        <v>203</v>
      </c>
      <c r="C59" s="648" t="s">
        <v>469</v>
      </c>
      <c r="D59" s="649"/>
      <c r="E59" s="650"/>
      <c r="F59" s="549">
        <v>44196</v>
      </c>
      <c r="G59" s="480"/>
    </row>
    <row r="60" spans="1:11" ht="15.75">
      <c r="A60" s="36">
        <v>46</v>
      </c>
      <c r="B60" s="65" t="s">
        <v>204</v>
      </c>
      <c r="C60" s="645" t="s">
        <v>499</v>
      </c>
      <c r="D60" s="646"/>
      <c r="E60" s="647"/>
      <c r="F60" s="60" t="s">
        <v>311</v>
      </c>
      <c r="G60" s="483"/>
      <c r="K60" s="66"/>
    </row>
    <row r="61" spans="1:11" ht="15.75">
      <c r="A61" s="36">
        <v>47</v>
      </c>
      <c r="B61" s="64" t="s">
        <v>202</v>
      </c>
      <c r="C61" s="645" t="s">
        <v>499</v>
      </c>
      <c r="D61" s="646"/>
      <c r="E61" s="647"/>
      <c r="F61" s="60" t="s">
        <v>311</v>
      </c>
      <c r="G61" s="483"/>
      <c r="K61" s="66"/>
    </row>
    <row r="62" spans="1:11" ht="13.5">
      <c r="A62" s="36">
        <v>48</v>
      </c>
      <c r="B62" s="67" t="s">
        <v>221</v>
      </c>
      <c r="C62" s="645" t="s">
        <v>499</v>
      </c>
      <c r="D62" s="646"/>
      <c r="E62" s="647"/>
      <c r="F62" s="60" t="s">
        <v>311</v>
      </c>
      <c r="G62" s="483"/>
    </row>
    <row r="63" spans="1:11" ht="12.75" customHeight="1">
      <c r="A63" s="17" t="s">
        <v>296</v>
      </c>
      <c r="B63" s="68"/>
      <c r="C63" s="68"/>
      <c r="D63" s="68"/>
      <c r="E63" s="69"/>
      <c r="F63" s="69"/>
    </row>
    <row r="64" spans="1:11" hidden="1"/>
    <row r="65" spans="1:6" ht="0.75" customHeight="1"/>
    <row r="66" spans="1:6" ht="45.75" customHeight="1">
      <c r="A66" s="524"/>
      <c r="B66" s="524" t="s">
        <v>473</v>
      </c>
      <c r="C66" s="687" t="str">
        <f>'NAZWA JEDNOSTKI,SPORZĄDZIŁ,DATA'!I3</f>
        <v>2021-02-24</v>
      </c>
      <c r="D66" s="688"/>
      <c r="E66" s="688"/>
      <c r="F66" s="524" t="s">
        <v>474</v>
      </c>
    </row>
    <row r="67" spans="1:6" ht="33.75" customHeight="1">
      <c r="A67" s="70"/>
      <c r="B67" s="201" t="s">
        <v>472</v>
      </c>
      <c r="C67" s="686" t="s">
        <v>147</v>
      </c>
      <c r="D67" s="686"/>
      <c r="E67" s="686"/>
      <c r="F67" s="525" t="s">
        <v>497</v>
      </c>
    </row>
  </sheetData>
  <mergeCells count="104">
    <mergeCell ref="C67:E67"/>
    <mergeCell ref="C66:E66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22:J22"/>
    <mergeCell ref="L22:M22"/>
    <mergeCell ref="C23:E23"/>
    <mergeCell ref="G23:J23"/>
    <mergeCell ref="L23:M23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G29:J29"/>
    <mergeCell ref="L29:M29"/>
    <mergeCell ref="C27:E27"/>
    <mergeCell ref="C28:E28"/>
    <mergeCell ref="L33:M33"/>
    <mergeCell ref="C34:E34"/>
    <mergeCell ref="G34:J34"/>
    <mergeCell ref="L34:M34"/>
    <mergeCell ref="C25:E25"/>
    <mergeCell ref="G25:J25"/>
    <mergeCell ref="L25:M25"/>
    <mergeCell ref="C26:E26"/>
    <mergeCell ref="G26:J26"/>
    <mergeCell ref="L26:M26"/>
    <mergeCell ref="G27:J28"/>
    <mergeCell ref="K27:K28"/>
    <mergeCell ref="L27:M28"/>
    <mergeCell ref="G33:J33"/>
    <mergeCell ref="L35:M35"/>
    <mergeCell ref="C36:E36"/>
    <mergeCell ref="G30:J30"/>
    <mergeCell ref="K30:K31"/>
    <mergeCell ref="L30:M31"/>
    <mergeCell ref="G31:J31"/>
    <mergeCell ref="C30:E30"/>
    <mergeCell ref="C31:E31"/>
    <mergeCell ref="C32:E32"/>
    <mergeCell ref="G32:J32"/>
    <mergeCell ref="L32:M32"/>
    <mergeCell ref="B1:B2"/>
    <mergeCell ref="C61:E61"/>
    <mergeCell ref="C15:E15"/>
    <mergeCell ref="C57:E57"/>
    <mergeCell ref="C58:E58"/>
    <mergeCell ref="C59:E59"/>
    <mergeCell ref="C60:E60"/>
    <mergeCell ref="C47:E47"/>
    <mergeCell ref="C48:E48"/>
    <mergeCell ref="C49:E49"/>
    <mergeCell ref="C50:E50"/>
    <mergeCell ref="C40:E40"/>
    <mergeCell ref="C41:E41"/>
    <mergeCell ref="C43:E43"/>
    <mergeCell ref="C42:E42"/>
    <mergeCell ref="C45:E45"/>
    <mergeCell ref="C46:E46"/>
    <mergeCell ref="C44:E44"/>
    <mergeCell ref="C33:E33"/>
    <mergeCell ref="C29:E29"/>
    <mergeCell ref="C22:E22"/>
    <mergeCell ref="C35:E35"/>
    <mergeCell ref="C62:E62"/>
    <mergeCell ref="C51:E51"/>
    <mergeCell ref="C52:E52"/>
    <mergeCell ref="C53:E53"/>
    <mergeCell ref="C54:E54"/>
    <mergeCell ref="C55:E55"/>
    <mergeCell ref="C56:E56"/>
    <mergeCell ref="C37:E37"/>
    <mergeCell ref="C38:E38"/>
    <mergeCell ref="C39:E39"/>
  </mergeCells>
  <pageMargins left="0.19685039370078741" right="0.19685039370078741" top="0.19685039370078741" bottom="0.19685039370078741" header="0.51181102362204722" footer="0.51181102362204722"/>
  <pageSetup paperSize="9" scale="84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H10" sqref="H10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2" t="str">
        <f>'NAZWA JEDNOSTKI,SPORZĄDZIŁ,DATA'!B3</f>
        <v>XX Liceum Ogólnokształcące im.Juliusza Słowackiego</v>
      </c>
      <c r="C1" s="697" t="s">
        <v>403</v>
      </c>
      <c r="D1" s="697"/>
      <c r="E1" s="71"/>
      <c r="F1" s="71"/>
    </row>
    <row r="2" spans="1:7" ht="21.95" customHeight="1">
      <c r="A2" s="11"/>
      <c r="B2" s="642"/>
      <c r="C2" s="697"/>
      <c r="D2" s="697"/>
      <c r="E2" s="72"/>
      <c r="F2" s="72"/>
    </row>
    <row r="3" spans="1:7" ht="15.75" customHeight="1">
      <c r="A3" s="698"/>
      <c r="B3" s="698"/>
      <c r="C3" s="698"/>
      <c r="D3" s="698"/>
      <c r="E3" s="73"/>
    </row>
    <row r="4" spans="1:7" ht="15.75" customHeight="1">
      <c r="A4" s="74"/>
      <c r="B4" s="74"/>
      <c r="C4" s="74"/>
      <c r="D4" s="74"/>
      <c r="E4" s="73"/>
    </row>
    <row r="5" spans="1:7" ht="15.75" customHeight="1">
      <c r="A5" s="699"/>
      <c r="B5" s="699"/>
      <c r="C5" s="699"/>
      <c r="D5" s="699"/>
      <c r="E5" s="75"/>
      <c r="F5" s="75"/>
      <c r="G5" s="75"/>
    </row>
    <row r="6" spans="1:7" ht="30.75" customHeight="1">
      <c r="A6" s="700" t="s">
        <v>435</v>
      </c>
      <c r="B6" s="700"/>
      <c r="C6" s="700"/>
      <c r="D6" s="700"/>
    </row>
    <row r="7" spans="1:7">
      <c r="A7" s="90"/>
      <c r="B7" s="393" t="s">
        <v>206</v>
      </c>
      <c r="C7" s="393" t="s">
        <v>432</v>
      </c>
      <c r="D7" s="90" t="s">
        <v>207</v>
      </c>
    </row>
    <row r="8" spans="1:7">
      <c r="A8" s="393" t="s">
        <v>208</v>
      </c>
      <c r="B8" s="90" t="s">
        <v>209</v>
      </c>
      <c r="C8" s="420"/>
      <c r="D8" s="420"/>
    </row>
    <row r="9" spans="1:7">
      <c r="A9" s="91" t="s">
        <v>50</v>
      </c>
      <c r="B9" s="435" t="s">
        <v>210</v>
      </c>
      <c r="C9" s="420"/>
      <c r="D9" s="420"/>
      <c r="E9" s="83"/>
      <c r="F9" s="83"/>
    </row>
    <row r="10" spans="1:7">
      <c r="A10" s="91" t="s">
        <v>11</v>
      </c>
      <c r="B10" s="435" t="s">
        <v>211</v>
      </c>
      <c r="C10" s="420"/>
      <c r="D10" s="420"/>
    </row>
    <row r="11" spans="1:7" ht="26.25" thickBot="1">
      <c r="A11" s="91"/>
      <c r="B11" s="389" t="s">
        <v>436</v>
      </c>
      <c r="C11" s="436"/>
      <c r="D11" s="420"/>
    </row>
    <row r="12" spans="1:7" ht="13.5" customHeight="1" thickBot="1">
      <c r="A12" s="91"/>
      <c r="B12" s="437"/>
      <c r="C12" s="438"/>
      <c r="D12" s="439"/>
    </row>
    <row r="13" spans="1:7" ht="13.5" customHeight="1" thickBot="1">
      <c r="A13" s="91"/>
      <c r="B13" s="437"/>
      <c r="C13" s="438"/>
      <c r="D13" s="439"/>
    </row>
    <row r="14" spans="1:7" ht="13.5" customHeight="1" thickBot="1">
      <c r="A14" s="91"/>
      <c r="B14" s="437"/>
      <c r="C14" s="438"/>
      <c r="D14" s="439"/>
    </row>
    <row r="15" spans="1:7">
      <c r="A15" s="91" t="s">
        <v>28</v>
      </c>
      <c r="B15" s="435" t="s">
        <v>212</v>
      </c>
      <c r="C15" s="440"/>
      <c r="D15" s="420"/>
    </row>
    <row r="16" spans="1:7" ht="26.25" thickBot="1">
      <c r="A16" s="91"/>
      <c r="B16" s="389" t="s">
        <v>436</v>
      </c>
      <c r="C16" s="441"/>
      <c r="D16" s="442"/>
    </row>
    <row r="17" spans="1:4" ht="13.5" customHeight="1" thickBot="1">
      <c r="A17" s="91"/>
      <c r="B17" s="437"/>
      <c r="C17" s="443"/>
      <c r="D17" s="425"/>
    </row>
    <row r="18" spans="1:4" ht="13.5" customHeight="1" thickBot="1">
      <c r="A18" s="91"/>
      <c r="B18" s="437"/>
      <c r="C18" s="443"/>
      <c r="D18" s="425"/>
    </row>
    <row r="19" spans="1:4" ht="13.5" customHeight="1" thickBot="1">
      <c r="A19" s="91"/>
      <c r="B19" s="437"/>
      <c r="C19" s="443"/>
      <c r="D19" s="425"/>
    </row>
    <row r="20" spans="1:4">
      <c r="A20" s="91" t="s">
        <v>213</v>
      </c>
      <c r="B20" s="444" t="s">
        <v>39</v>
      </c>
      <c r="C20" s="440"/>
      <c r="D20" s="420"/>
    </row>
    <row r="21" spans="1:4" ht="26.25" thickBot="1">
      <c r="A21" s="91"/>
      <c r="B21" s="389" t="s">
        <v>436</v>
      </c>
      <c r="C21" s="441"/>
      <c r="D21" s="420"/>
    </row>
    <row r="22" spans="1:4" ht="13.5" customHeight="1" thickBot="1">
      <c r="A22" s="91"/>
      <c r="B22" s="437"/>
      <c r="C22" s="443"/>
      <c r="D22" s="439"/>
    </row>
    <row r="23" spans="1:4" ht="13.5" customHeight="1" thickBot="1">
      <c r="A23" s="91"/>
      <c r="B23" s="437"/>
      <c r="C23" s="443"/>
      <c r="D23" s="439"/>
    </row>
    <row r="24" spans="1:4" ht="13.5" customHeight="1" thickBot="1">
      <c r="A24" s="91"/>
      <c r="B24" s="437"/>
      <c r="C24" s="443"/>
      <c r="D24" s="439"/>
    </row>
    <row r="25" spans="1:4">
      <c r="A25" s="393" t="s">
        <v>214</v>
      </c>
      <c r="B25" s="391" t="s">
        <v>215</v>
      </c>
      <c r="C25" s="445"/>
      <c r="D25" s="420"/>
    </row>
    <row r="26" spans="1:4">
      <c r="A26" s="421" t="s">
        <v>50</v>
      </c>
      <c r="B26" s="422" t="s">
        <v>216</v>
      </c>
      <c r="C26" s="419"/>
      <c r="D26" s="420"/>
    </row>
    <row r="27" spans="1:4">
      <c r="A27" s="421" t="s">
        <v>11</v>
      </c>
      <c r="B27" s="422" t="s">
        <v>217</v>
      </c>
      <c r="C27" s="446"/>
      <c r="D27" s="420"/>
    </row>
    <row r="28" spans="1:4" ht="26.25" thickBot="1">
      <c r="A28" s="91"/>
      <c r="B28" s="389" t="s">
        <v>437</v>
      </c>
      <c r="C28" s="441"/>
      <c r="D28" s="420"/>
    </row>
    <row r="29" spans="1:4" ht="13.5" customHeight="1" thickBot="1">
      <c r="A29" s="91"/>
      <c r="B29" s="437"/>
      <c r="C29" s="443"/>
      <c r="D29" s="439"/>
    </row>
    <row r="30" spans="1:4" ht="13.5" customHeight="1" thickBot="1">
      <c r="A30" s="91"/>
      <c r="B30" s="437"/>
      <c r="C30" s="443"/>
      <c r="D30" s="439"/>
    </row>
    <row r="31" spans="1:4" ht="13.5" customHeight="1" thickBot="1">
      <c r="A31" s="91"/>
      <c r="B31" s="437"/>
      <c r="C31" s="443"/>
      <c r="D31" s="439"/>
    </row>
    <row r="32" spans="1:4">
      <c r="A32" s="421" t="s">
        <v>28</v>
      </c>
      <c r="B32" s="422" t="s">
        <v>183</v>
      </c>
      <c r="C32" s="447"/>
      <c r="D32" s="420"/>
    </row>
    <row r="33" spans="1:4" ht="26.25" thickBot="1">
      <c r="A33" s="91"/>
      <c r="B33" s="389" t="s">
        <v>436</v>
      </c>
      <c r="C33" s="441"/>
      <c r="D33" s="420"/>
    </row>
    <row r="34" spans="1:4" ht="13.5" customHeight="1" thickBot="1">
      <c r="A34" s="91"/>
      <c r="B34" s="437"/>
      <c r="C34" s="448"/>
      <c r="D34" s="439"/>
    </row>
    <row r="35" spans="1:4" ht="13.5" customHeight="1" thickBot="1">
      <c r="A35" s="91"/>
      <c r="B35" s="437"/>
      <c r="C35" s="448"/>
      <c r="D35" s="439"/>
    </row>
    <row r="36" spans="1:4" ht="13.5" customHeight="1" thickBot="1">
      <c r="A36" s="91"/>
      <c r="B36" s="437"/>
      <c r="C36" s="448"/>
      <c r="D36" s="439"/>
    </row>
    <row r="37" spans="1:4">
      <c r="A37" s="421" t="s">
        <v>57</v>
      </c>
      <c r="B37" s="422" t="s">
        <v>218</v>
      </c>
      <c r="C37" s="449"/>
      <c r="D37" s="420"/>
    </row>
    <row r="38" spans="1:4" ht="26.25" thickBot="1">
      <c r="A38" s="91"/>
      <c r="B38" s="389" t="s">
        <v>437</v>
      </c>
      <c r="C38" s="450"/>
      <c r="D38" s="420"/>
    </row>
    <row r="39" spans="1:4" ht="13.5" customHeight="1" thickBot="1">
      <c r="A39" s="91"/>
      <c r="B39" s="437"/>
      <c r="C39" s="448"/>
      <c r="D39" s="439"/>
    </row>
    <row r="40" spans="1:4" ht="13.5" customHeight="1" thickBot="1">
      <c r="A40" s="91"/>
      <c r="B40" s="437"/>
      <c r="C40" s="448"/>
      <c r="D40" s="439"/>
    </row>
    <row r="41" spans="1:4" ht="13.5" customHeight="1" thickBot="1">
      <c r="A41" s="91"/>
      <c r="B41" s="437"/>
      <c r="C41" s="448"/>
      <c r="D41" s="439"/>
    </row>
    <row r="42" spans="1:4" ht="25.5">
      <c r="A42" s="421" t="s">
        <v>76</v>
      </c>
      <c r="B42" s="429" t="s">
        <v>219</v>
      </c>
      <c r="C42" s="449"/>
      <c r="D42" s="420"/>
    </row>
    <row r="43" spans="1:4" ht="26.25" thickBot="1">
      <c r="A43" s="421"/>
      <c r="B43" s="389" t="s">
        <v>436</v>
      </c>
      <c r="C43" s="450"/>
      <c r="D43" s="420"/>
    </row>
    <row r="44" spans="1:4" ht="13.5" customHeight="1" thickBot="1">
      <c r="A44" s="421"/>
      <c r="B44" s="437"/>
      <c r="C44" s="448"/>
      <c r="D44" s="439"/>
    </row>
    <row r="45" spans="1:4" ht="13.5" customHeight="1" thickBot="1">
      <c r="A45" s="421"/>
      <c r="B45" s="437"/>
      <c r="C45" s="448"/>
      <c r="D45" s="439"/>
    </row>
    <row r="46" spans="1:4" ht="13.5" customHeight="1" thickBot="1">
      <c r="A46" s="421"/>
      <c r="B46" s="437"/>
      <c r="C46" s="448"/>
      <c r="D46" s="439"/>
    </row>
    <row r="47" spans="1:4">
      <c r="A47" s="421" t="s">
        <v>220</v>
      </c>
      <c r="B47" s="429" t="s">
        <v>221</v>
      </c>
      <c r="C47" s="447"/>
      <c r="D47" s="420"/>
    </row>
    <row r="48" spans="1:4" ht="31.5" customHeight="1" thickBot="1">
      <c r="A48" s="91"/>
      <c r="B48" s="389" t="s">
        <v>437</v>
      </c>
      <c r="C48" s="436"/>
      <c r="D48" s="420"/>
    </row>
    <row r="49" spans="1:4" ht="13.5" customHeight="1" thickBot="1">
      <c r="A49" s="91"/>
      <c r="B49" s="437"/>
      <c r="C49" s="438"/>
      <c r="D49" s="439"/>
    </row>
    <row r="50" spans="1:4" ht="13.5" customHeight="1" thickBot="1">
      <c r="A50" s="451"/>
      <c r="B50" s="437"/>
      <c r="C50" s="438"/>
      <c r="D50" s="452"/>
    </row>
    <row r="51" spans="1:4" ht="13.5" customHeight="1" thickBot="1">
      <c r="A51" s="119"/>
      <c r="B51" s="437"/>
      <c r="C51" s="438"/>
      <c r="D51" s="453"/>
    </row>
    <row r="52" spans="1:4">
      <c r="A52" s="100"/>
      <c r="B52" s="100"/>
      <c r="C52" s="454"/>
      <c r="D52" s="100"/>
    </row>
    <row r="53" spans="1:4" ht="12" customHeight="1">
      <c r="A53" s="100"/>
      <c r="B53" s="100"/>
      <c r="C53" s="100"/>
      <c r="D53" s="100"/>
    </row>
    <row r="54" spans="1:4" ht="12" customHeight="1">
      <c r="A54" s="100"/>
      <c r="B54" s="100"/>
      <c r="C54" s="100"/>
      <c r="D54" s="100"/>
    </row>
    <row r="55" spans="1:4" ht="15" customHeight="1">
      <c r="A55" s="493" t="s">
        <v>461</v>
      </c>
      <c r="B55" s="498" t="str">
        <f>'NAZWA JEDNOSTKI,SPORZĄDZIŁ,DATA'!H3</f>
        <v>Barbara Flidrzyńska</v>
      </c>
      <c r="C55" s="517" t="str">
        <f>'NAZWA JEDNOSTKI,SPORZĄDZIŁ,DATA'!I3</f>
        <v>2021-02-24</v>
      </c>
      <c r="D55" s="493"/>
    </row>
    <row r="56" spans="1:4" ht="15" customHeight="1">
      <c r="A56" s="494"/>
      <c r="B56" s="495" t="s">
        <v>429</v>
      </c>
      <c r="C56" s="495" t="s">
        <v>147</v>
      </c>
      <c r="D56" s="495"/>
    </row>
    <row r="61" spans="1:4" ht="15">
      <c r="B61" t="s">
        <v>453</v>
      </c>
    </row>
    <row r="62" spans="1:4" ht="15">
      <c r="B62" t="s">
        <v>454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B27" sqref="B27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2" t="str">
        <f>'NAZWA JEDNOSTKI,SPORZĄDZIŁ,DATA'!B3</f>
        <v>XX Liceum Ogólnokształcące im.Juliusza Słowackiego</v>
      </c>
      <c r="C1" s="697" t="s">
        <v>404</v>
      </c>
      <c r="D1" s="697"/>
      <c r="E1" s="75"/>
      <c r="F1" s="75"/>
      <c r="G1" s="75"/>
    </row>
    <row r="2" spans="1:7" ht="21.95" customHeight="1">
      <c r="A2" s="79"/>
      <c r="B2" s="642"/>
      <c r="C2" s="697"/>
      <c r="D2" s="697"/>
      <c r="E2" s="75"/>
      <c r="F2" s="75"/>
      <c r="G2" s="75"/>
    </row>
    <row r="3" spans="1:7" ht="12.75" customHeight="1">
      <c r="A3" s="698"/>
      <c r="B3" s="698"/>
      <c r="C3" s="698"/>
      <c r="D3" s="698"/>
      <c r="E3" s="75"/>
      <c r="F3" s="75"/>
      <c r="G3" s="75"/>
    </row>
    <row r="4" spans="1:7" ht="12" customHeight="1">
      <c r="A4" s="80"/>
      <c r="B4" s="81"/>
      <c r="C4" s="81"/>
      <c r="D4" s="81"/>
      <c r="E4" s="75"/>
      <c r="F4" s="75"/>
      <c r="G4" s="75"/>
    </row>
    <row r="5" spans="1:7" ht="15.75">
      <c r="A5" s="78"/>
      <c r="B5" s="78"/>
      <c r="C5" s="78"/>
      <c r="D5" s="78"/>
    </row>
    <row r="6" spans="1:7" ht="38.25" customHeight="1">
      <c r="A6" s="701" t="s">
        <v>434</v>
      </c>
      <c r="B6" s="701"/>
      <c r="C6" s="701"/>
      <c r="D6" s="701"/>
      <c r="E6" s="74"/>
    </row>
    <row r="7" spans="1:7">
      <c r="A7" s="90"/>
      <c r="B7" s="415" t="s">
        <v>222</v>
      </c>
      <c r="C7" s="393" t="s">
        <v>432</v>
      </c>
      <c r="D7" s="90" t="s">
        <v>207</v>
      </c>
    </row>
    <row r="8" spans="1:7">
      <c r="A8" s="90" t="s">
        <v>36</v>
      </c>
      <c r="B8" s="416" t="s">
        <v>195</v>
      </c>
      <c r="C8" s="417"/>
      <c r="D8" s="418"/>
    </row>
    <row r="9" spans="1:7">
      <c r="A9" s="416" t="s">
        <v>50</v>
      </c>
      <c r="B9" s="416" t="s">
        <v>223</v>
      </c>
      <c r="C9" s="419"/>
      <c r="D9" s="420"/>
    </row>
    <row r="10" spans="1:7">
      <c r="A10" s="421" t="s">
        <v>11</v>
      </c>
      <c r="B10" s="422" t="s">
        <v>196</v>
      </c>
      <c r="C10" s="423"/>
      <c r="D10" s="420"/>
    </row>
    <row r="11" spans="1:7" ht="26.25" thickBot="1">
      <c r="A11" s="421"/>
      <c r="B11" s="389" t="s">
        <v>436</v>
      </c>
      <c r="C11" s="424"/>
      <c r="D11" s="425"/>
    </row>
    <row r="12" spans="1:7" ht="13.5" customHeight="1" thickBot="1">
      <c r="A12" s="421"/>
      <c r="B12" s="390"/>
      <c r="C12" s="426"/>
      <c r="D12" s="425"/>
    </row>
    <row r="13" spans="1:7" ht="13.5" customHeight="1" thickBot="1">
      <c r="A13" s="421"/>
      <c r="B13" s="390"/>
      <c r="C13" s="426"/>
      <c r="D13" s="425"/>
    </row>
    <row r="14" spans="1:7" ht="13.5" customHeight="1" thickBot="1">
      <c r="A14" s="421"/>
      <c r="B14" s="390"/>
      <c r="C14" s="426"/>
      <c r="D14" s="425"/>
    </row>
    <row r="15" spans="1:7">
      <c r="A15" s="421" t="s">
        <v>28</v>
      </c>
      <c r="B15" s="422" t="s">
        <v>197</v>
      </c>
      <c r="C15" s="427"/>
      <c r="D15" s="420"/>
    </row>
    <row r="16" spans="1:7" ht="30" customHeight="1" thickBot="1">
      <c r="A16" s="421"/>
      <c r="B16" s="389" t="s">
        <v>437</v>
      </c>
      <c r="C16" s="424"/>
      <c r="D16" s="425"/>
    </row>
    <row r="17" spans="1:4" ht="13.5" customHeight="1" thickBot="1">
      <c r="A17" s="421"/>
      <c r="B17" s="373"/>
      <c r="C17" s="428"/>
      <c r="D17" s="374"/>
    </row>
    <row r="18" spans="1:4" ht="13.5" customHeight="1" thickBot="1">
      <c r="A18" s="421"/>
      <c r="B18" s="390"/>
      <c r="C18" s="426"/>
      <c r="D18" s="425"/>
    </row>
    <row r="19" spans="1:4" ht="13.5" customHeight="1" thickBot="1">
      <c r="A19" s="421"/>
      <c r="B19" s="390"/>
      <c r="C19" s="426"/>
      <c r="D19" s="425"/>
    </row>
    <row r="20" spans="1:4">
      <c r="A20" s="421" t="s">
        <v>76</v>
      </c>
      <c r="B20" s="422" t="s">
        <v>224</v>
      </c>
      <c r="C20" s="427"/>
      <c r="D20" s="420"/>
    </row>
    <row r="21" spans="1:4" ht="26.25" thickBot="1">
      <c r="A21" s="421"/>
      <c r="B21" s="389" t="s">
        <v>436</v>
      </c>
      <c r="C21" s="424"/>
      <c r="D21" s="425"/>
    </row>
    <row r="22" spans="1:4" ht="13.5" customHeight="1" thickBot="1">
      <c r="A22" s="421"/>
      <c r="B22" s="390"/>
      <c r="C22" s="426"/>
      <c r="D22" s="425"/>
    </row>
    <row r="23" spans="1:4" ht="13.5" customHeight="1" thickBot="1">
      <c r="A23" s="421"/>
      <c r="B23" s="390"/>
      <c r="C23" s="426"/>
      <c r="D23" s="425"/>
    </row>
    <row r="24" spans="1:4" ht="13.5" customHeight="1" thickBot="1">
      <c r="A24" s="421"/>
      <c r="B24" s="390"/>
      <c r="C24" s="426"/>
      <c r="D24" s="425"/>
    </row>
    <row r="25" spans="1:4" ht="31.5" customHeight="1">
      <c r="A25" s="421" t="s">
        <v>225</v>
      </c>
      <c r="B25" s="429" t="s">
        <v>219</v>
      </c>
      <c r="C25" s="427"/>
      <c r="D25" s="420"/>
    </row>
    <row r="26" spans="1:4" ht="30.75" customHeight="1" thickBot="1">
      <c r="A26" s="421"/>
      <c r="B26" s="389" t="s">
        <v>436</v>
      </c>
      <c r="C26" s="424"/>
      <c r="D26" s="425"/>
    </row>
    <row r="27" spans="1:4" ht="13.5" customHeight="1" thickBot="1">
      <c r="A27" s="421"/>
      <c r="B27" s="390"/>
      <c r="C27" s="426"/>
      <c r="D27" s="425"/>
    </row>
    <row r="28" spans="1:4" ht="13.5" customHeight="1" thickBot="1">
      <c r="A28" s="421"/>
      <c r="B28" s="390"/>
      <c r="C28" s="426"/>
      <c r="D28" s="425"/>
    </row>
    <row r="29" spans="1:4" ht="13.5" customHeight="1" thickBot="1">
      <c r="A29" s="421"/>
      <c r="B29" s="390"/>
      <c r="C29" s="426"/>
      <c r="D29" s="425"/>
    </row>
    <row r="30" spans="1:4">
      <c r="A30" s="415" t="s">
        <v>220</v>
      </c>
      <c r="B30" s="416" t="s">
        <v>227</v>
      </c>
      <c r="C30" s="427"/>
      <c r="D30" s="420"/>
    </row>
    <row r="31" spans="1:4" ht="26.25" thickBot="1">
      <c r="A31" s="421"/>
      <c r="B31" s="389" t="s">
        <v>436</v>
      </c>
      <c r="C31" s="424"/>
      <c r="D31" s="425"/>
    </row>
    <row r="32" spans="1:4" ht="13.5" customHeight="1" thickBot="1">
      <c r="A32" s="430"/>
      <c r="B32" s="392"/>
      <c r="C32" s="426"/>
      <c r="D32" s="431"/>
    </row>
    <row r="33" spans="1:4" ht="13.5" customHeight="1" thickBot="1">
      <c r="A33" s="432"/>
      <c r="B33" s="433"/>
      <c r="C33" s="426"/>
      <c r="D33" s="434"/>
    </row>
    <row r="34" spans="1:4" ht="13.5" customHeight="1" thickBot="1">
      <c r="A34" s="432"/>
      <c r="B34" s="433"/>
      <c r="C34" s="426"/>
      <c r="D34" s="434"/>
    </row>
    <row r="35" spans="1:4">
      <c r="A35" s="100"/>
      <c r="B35" s="100"/>
      <c r="C35" s="100"/>
      <c r="D35" s="100"/>
    </row>
    <row r="36" spans="1:4">
      <c r="A36" s="100"/>
      <c r="B36" s="100"/>
      <c r="C36" s="100"/>
      <c r="D36" s="100"/>
    </row>
    <row r="37" spans="1:4" ht="15">
      <c r="A37" s="100"/>
      <c r="B37" s="503" t="str">
        <f>'NAZWA JEDNOSTKI,SPORZĄDZIŁ,DATA'!H3</f>
        <v>Barbara Flidrzyńska</v>
      </c>
      <c r="C37" s="518" t="str">
        <f>'NAZWA JEDNOSTKI,SPORZĄDZIŁ,DATA'!I3</f>
        <v>2021-02-24</v>
      </c>
      <c r="D37" s="100"/>
    </row>
    <row r="38" spans="1:4" ht="15">
      <c r="A38" s="100"/>
      <c r="B38" s="503" t="s">
        <v>429</v>
      </c>
      <c r="C38" s="503" t="s">
        <v>147</v>
      </c>
      <c r="D38" s="100"/>
    </row>
    <row r="39" spans="1:4">
      <c r="A39" s="100"/>
      <c r="B39" s="100"/>
      <c r="C39" s="100"/>
      <c r="D39" s="100"/>
    </row>
    <row r="40" spans="1:4">
      <c r="A40" s="100"/>
      <c r="B40" s="100"/>
      <c r="C40" s="100"/>
      <c r="D40" s="100"/>
    </row>
    <row r="41" spans="1:4">
      <c r="A41" s="100"/>
      <c r="B41" s="100"/>
      <c r="C41" s="100"/>
      <c r="D41" s="100"/>
    </row>
    <row r="42" spans="1:4" ht="14.25" customHeight="1">
      <c r="A42" s="493" t="s">
        <v>462</v>
      </c>
      <c r="B42" s="493"/>
      <c r="C42" s="493"/>
      <c r="D42" s="493"/>
    </row>
    <row r="43" spans="1:4" ht="13.5" customHeight="1">
      <c r="A43" s="494"/>
      <c r="B43" t="s">
        <v>453</v>
      </c>
      <c r="C43" s="495"/>
      <c r="D43" s="495"/>
    </row>
    <row r="44" spans="1:4" ht="12.75" customHeight="1">
      <c r="A44" s="500"/>
      <c r="B44" t="s">
        <v>454</v>
      </c>
      <c r="C44" s="501"/>
      <c r="D44" s="501"/>
    </row>
    <row r="45" spans="1:4">
      <c r="A45" s="82"/>
      <c r="B45" s="82"/>
      <c r="C45" s="82"/>
      <c r="D45" s="502"/>
    </row>
    <row r="46" spans="1:4">
      <c r="A46" s="83"/>
      <c r="B46" s="83"/>
      <c r="C46" s="83"/>
      <c r="D46" s="83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B46" sqref="B46:D46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24" t="str">
        <f>'NAZWA JEDNOSTKI,SPORZĄDZIŁ,DATA'!B3</f>
        <v>XX Liceum Ogólnokształcące im.Juliusza Słowackiego</v>
      </c>
      <c r="B1" s="642"/>
      <c r="C1" s="642"/>
      <c r="D1" s="642"/>
      <c r="E1" s="697" t="s">
        <v>405</v>
      </c>
      <c r="F1" s="697"/>
      <c r="G1" s="73"/>
      <c r="H1" s="84"/>
    </row>
    <row r="2" spans="1:11" ht="21.95" customHeight="1">
      <c r="A2" s="724"/>
      <c r="B2" s="642"/>
      <c r="C2" s="642"/>
      <c r="D2" s="642"/>
      <c r="E2" s="697"/>
      <c r="F2" s="697"/>
      <c r="G2" s="73"/>
      <c r="H2" s="85"/>
    </row>
    <row r="3" spans="1:11" ht="16.5" customHeight="1">
      <c r="A3" s="85"/>
      <c r="B3" s="85"/>
      <c r="C3" s="85"/>
      <c r="D3" s="85"/>
      <c r="E3" s="86"/>
      <c r="F3" s="86"/>
      <c r="G3" s="73"/>
      <c r="H3" s="85"/>
    </row>
    <row r="4" spans="1:11" ht="13.5" customHeight="1">
      <c r="A4" s="87"/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11" ht="31.5" customHeight="1">
      <c r="A5" s="701" t="s">
        <v>228</v>
      </c>
      <c r="B5" s="701"/>
      <c r="C5" s="701"/>
      <c r="D5" s="701"/>
      <c r="E5" s="701"/>
      <c r="F5" s="701"/>
      <c r="G5" s="87"/>
      <c r="H5" s="87"/>
      <c r="I5" s="88"/>
      <c r="J5" s="88"/>
      <c r="K5" s="88"/>
    </row>
    <row r="6" spans="1:11" ht="12.75" customHeight="1">
      <c r="A6" s="723" t="s">
        <v>78</v>
      </c>
      <c r="B6" s="723"/>
      <c r="C6" s="723"/>
      <c r="D6" s="723"/>
      <c r="E6" s="89" t="s">
        <v>432</v>
      </c>
      <c r="F6" s="90" t="s">
        <v>229</v>
      </c>
    </row>
    <row r="7" spans="1:11" ht="12.75" customHeight="1">
      <c r="A7" s="91" t="s">
        <v>208</v>
      </c>
      <c r="B7" s="710" t="s">
        <v>230</v>
      </c>
      <c r="C7" s="710"/>
      <c r="D7" s="710"/>
      <c r="E7" s="92"/>
      <c r="F7" s="93"/>
    </row>
    <row r="8" spans="1:11">
      <c r="A8" s="91" t="s">
        <v>36</v>
      </c>
      <c r="B8" s="94" t="s">
        <v>231</v>
      </c>
      <c r="C8" s="94"/>
      <c r="D8" s="94"/>
      <c r="E8" s="92"/>
      <c r="F8" s="93"/>
    </row>
    <row r="9" spans="1:11" ht="12.75" customHeight="1" thickBot="1">
      <c r="A9" s="91"/>
      <c r="B9" s="715" t="s">
        <v>232</v>
      </c>
      <c r="C9" s="715"/>
      <c r="D9" s="715"/>
      <c r="E9" s="280"/>
      <c r="F9" s="363"/>
    </row>
    <row r="10" spans="1:11" ht="12.75" customHeight="1" thickBot="1">
      <c r="A10" s="362"/>
      <c r="B10" s="716"/>
      <c r="C10" s="717"/>
      <c r="D10" s="718"/>
      <c r="E10" s="282"/>
      <c r="F10" s="365"/>
    </row>
    <row r="11" spans="1:11" ht="12" hidden="1" customHeight="1" thickBot="1">
      <c r="A11" s="91"/>
      <c r="B11" s="719"/>
      <c r="C11" s="720"/>
      <c r="D11" s="720"/>
      <c r="E11" s="282"/>
      <c r="F11" s="364"/>
    </row>
    <row r="12" spans="1:11" ht="12.75" hidden="1" customHeight="1" thickBot="1">
      <c r="A12" s="91"/>
      <c r="B12" s="712"/>
      <c r="C12" s="713"/>
      <c r="D12" s="713"/>
      <c r="E12" s="282"/>
      <c r="F12" s="279"/>
    </row>
    <row r="13" spans="1:11" ht="12.75" customHeight="1">
      <c r="A13" s="91" t="s">
        <v>220</v>
      </c>
      <c r="B13" s="706" t="s">
        <v>233</v>
      </c>
      <c r="C13" s="706"/>
      <c r="D13" s="706"/>
      <c r="E13" s="281"/>
      <c r="F13" s="93"/>
    </row>
    <row r="14" spans="1:11" ht="12.75" customHeight="1" thickBot="1">
      <c r="A14" s="91"/>
      <c r="B14" s="706" t="s">
        <v>232</v>
      </c>
      <c r="C14" s="706"/>
      <c r="D14" s="706"/>
      <c r="E14" s="280"/>
      <c r="F14" s="93"/>
    </row>
    <row r="15" spans="1:11" ht="12.75" customHeight="1" thickBot="1">
      <c r="A15" s="91"/>
      <c r="B15" s="706"/>
      <c r="C15" s="706"/>
      <c r="D15" s="709"/>
      <c r="E15" s="282"/>
      <c r="F15" s="279"/>
    </row>
    <row r="16" spans="1:11" ht="12.75" hidden="1" customHeight="1" thickBot="1">
      <c r="A16" s="91"/>
      <c r="B16" s="712"/>
      <c r="C16" s="713"/>
      <c r="D16" s="713"/>
      <c r="E16" s="282"/>
      <c r="F16" s="279"/>
    </row>
    <row r="17" spans="1:6" ht="12.75" hidden="1" customHeight="1" thickBot="1">
      <c r="A17" s="91"/>
      <c r="B17" s="712"/>
      <c r="C17" s="713"/>
      <c r="D17" s="713"/>
      <c r="E17" s="282"/>
      <c r="F17" s="279"/>
    </row>
    <row r="18" spans="1:6">
      <c r="A18" s="91" t="s">
        <v>234</v>
      </c>
      <c r="B18" s="705" t="s">
        <v>235</v>
      </c>
      <c r="C18" s="705"/>
      <c r="D18" s="705"/>
      <c r="E18" s="281"/>
      <c r="F18" s="93"/>
    </row>
    <row r="19" spans="1:6" ht="12.75" customHeight="1" thickBot="1">
      <c r="A19" s="91"/>
      <c r="B19" s="706" t="s">
        <v>232</v>
      </c>
      <c r="C19" s="706"/>
      <c r="D19" s="706"/>
      <c r="E19" s="280"/>
      <c r="F19" s="93"/>
    </row>
    <row r="20" spans="1:6" ht="12.75" customHeight="1" thickBot="1">
      <c r="A20" s="91"/>
      <c r="B20" s="706"/>
      <c r="C20" s="706"/>
      <c r="D20" s="709"/>
      <c r="E20" s="282"/>
      <c r="F20" s="279"/>
    </row>
    <row r="21" spans="1:6" ht="12.75" hidden="1" customHeight="1" thickBot="1">
      <c r="A21" s="91"/>
      <c r="B21" s="712"/>
      <c r="C21" s="713"/>
      <c r="D21" s="713"/>
      <c r="E21" s="282"/>
      <c r="F21" s="279"/>
    </row>
    <row r="22" spans="1:6" ht="12.75" hidden="1" customHeight="1" thickBot="1">
      <c r="A22" s="91"/>
      <c r="B22" s="712"/>
      <c r="C22" s="713"/>
      <c r="D22" s="713"/>
      <c r="E22" s="282"/>
      <c r="F22" s="279"/>
    </row>
    <row r="23" spans="1:6" ht="12.75" customHeight="1">
      <c r="A23" s="91" t="s">
        <v>236</v>
      </c>
      <c r="B23" s="706" t="s">
        <v>237</v>
      </c>
      <c r="C23" s="706"/>
      <c r="D23" s="706"/>
      <c r="E23" s="281"/>
      <c r="F23" s="93"/>
    </row>
    <row r="24" spans="1:6" ht="12.75" customHeight="1" thickBot="1">
      <c r="A24" s="91"/>
      <c r="B24" s="706" t="s">
        <v>232</v>
      </c>
      <c r="C24" s="706"/>
      <c r="D24" s="706"/>
      <c r="E24" s="280"/>
      <c r="F24" s="93"/>
    </row>
    <row r="25" spans="1:6" ht="12" customHeight="1" thickBot="1">
      <c r="A25" s="91"/>
      <c r="B25" s="706"/>
      <c r="C25" s="706"/>
      <c r="D25" s="709"/>
      <c r="E25" s="282"/>
      <c r="F25" s="279"/>
    </row>
    <row r="26" spans="1:6" ht="12" hidden="1" customHeight="1" thickBot="1">
      <c r="A26" s="91"/>
      <c r="B26" s="712"/>
      <c r="C26" s="713"/>
      <c r="D26" s="713"/>
      <c r="E26" s="282"/>
      <c r="F26" s="279"/>
    </row>
    <row r="27" spans="1:6" ht="12" hidden="1" customHeight="1" thickBot="1">
      <c r="A27" s="91"/>
      <c r="B27" s="712"/>
      <c r="C27" s="713"/>
      <c r="D27" s="713"/>
      <c r="E27" s="282"/>
      <c r="F27" s="279"/>
    </row>
    <row r="28" spans="1:6">
      <c r="A28" s="91" t="s">
        <v>214</v>
      </c>
      <c r="B28" s="710" t="s">
        <v>238</v>
      </c>
      <c r="C28" s="710"/>
      <c r="D28" s="711"/>
      <c r="E28" s="311"/>
      <c r="F28" s="279"/>
    </row>
    <row r="29" spans="1:6" ht="12.75" customHeight="1">
      <c r="A29" s="91" t="s">
        <v>50</v>
      </c>
      <c r="B29" s="706" t="s">
        <v>239</v>
      </c>
      <c r="C29" s="706"/>
      <c r="D29" s="706"/>
      <c r="E29" s="281"/>
      <c r="F29" s="93"/>
    </row>
    <row r="30" spans="1:6" ht="12.75" customHeight="1" thickBot="1">
      <c r="A30" s="91"/>
      <c r="B30" s="706" t="s">
        <v>232</v>
      </c>
      <c r="C30" s="706"/>
      <c r="D30" s="706"/>
      <c r="E30" s="280"/>
      <c r="F30" s="93"/>
    </row>
    <row r="31" spans="1:6" ht="12.75" customHeight="1" thickBot="1">
      <c r="A31" s="91"/>
      <c r="B31" s="706"/>
      <c r="C31" s="706"/>
      <c r="D31" s="709"/>
      <c r="E31" s="282"/>
      <c r="F31" s="279"/>
    </row>
    <row r="32" spans="1:6" ht="12.75" hidden="1" customHeight="1" thickBot="1">
      <c r="A32" s="91"/>
      <c r="B32" s="712"/>
      <c r="C32" s="713"/>
      <c r="D32" s="713"/>
      <c r="E32" s="282"/>
      <c r="F32" s="279"/>
    </row>
    <row r="33" spans="1:6" ht="12.75" hidden="1" customHeight="1" thickBot="1">
      <c r="A33" s="91"/>
      <c r="B33" s="712"/>
      <c r="C33" s="713"/>
      <c r="D33" s="713"/>
      <c r="E33" s="282"/>
      <c r="F33" s="279"/>
    </row>
    <row r="34" spans="1:6">
      <c r="A34" s="91" t="s">
        <v>213</v>
      </c>
      <c r="B34" s="705" t="s">
        <v>240</v>
      </c>
      <c r="C34" s="705"/>
      <c r="D34" s="705"/>
      <c r="E34" s="281"/>
      <c r="F34" s="93"/>
    </row>
    <row r="35" spans="1:6" ht="12.75" customHeight="1" thickBot="1">
      <c r="A35" s="91"/>
      <c r="B35" s="706" t="s">
        <v>232</v>
      </c>
      <c r="C35" s="706"/>
      <c r="D35" s="706"/>
      <c r="E35" s="280"/>
      <c r="F35" s="93"/>
    </row>
    <row r="36" spans="1:6" ht="12.75" customHeight="1" thickBot="1">
      <c r="A36" s="91"/>
      <c r="B36" s="706"/>
      <c r="C36" s="706"/>
      <c r="D36" s="709"/>
      <c r="E36" s="282"/>
      <c r="F36" s="279"/>
    </row>
    <row r="37" spans="1:6" ht="12.75" hidden="1" customHeight="1" thickBot="1">
      <c r="A37" s="91"/>
      <c r="B37" s="712"/>
      <c r="C37" s="713"/>
      <c r="D37" s="713"/>
      <c r="E37" s="282"/>
      <c r="F37" s="279"/>
    </row>
    <row r="38" spans="1:6" ht="12.75" hidden="1" customHeight="1" thickBot="1">
      <c r="A38" s="91"/>
      <c r="B38" s="712"/>
      <c r="C38" s="713"/>
      <c r="D38" s="713"/>
      <c r="E38" s="282"/>
      <c r="F38" s="279"/>
    </row>
    <row r="39" spans="1:6">
      <c r="A39" s="91" t="s">
        <v>220</v>
      </c>
      <c r="B39" s="705" t="s">
        <v>241</v>
      </c>
      <c r="C39" s="705"/>
      <c r="D39" s="705"/>
      <c r="E39" s="281"/>
      <c r="F39" s="93"/>
    </row>
    <row r="40" spans="1:6" ht="12.75" customHeight="1" thickBot="1">
      <c r="A40" s="91"/>
      <c r="B40" s="706" t="s">
        <v>232</v>
      </c>
      <c r="C40" s="706"/>
      <c r="D40" s="706"/>
      <c r="E40" s="280"/>
      <c r="F40" s="93"/>
    </row>
    <row r="41" spans="1:6" ht="12.75" customHeight="1" thickBot="1">
      <c r="A41" s="91"/>
      <c r="B41" s="721"/>
      <c r="C41" s="722"/>
      <c r="D41" s="722"/>
      <c r="E41" s="282"/>
      <c r="F41" s="279"/>
    </row>
    <row r="42" spans="1:6" ht="12.75" hidden="1" customHeight="1" thickBot="1">
      <c r="A42" s="91"/>
      <c r="B42" s="712"/>
      <c r="C42" s="713"/>
      <c r="D42" s="713"/>
      <c r="E42" s="282"/>
      <c r="F42" s="279"/>
    </row>
    <row r="43" spans="1:6" ht="12.75" hidden="1" customHeight="1" thickBot="1">
      <c r="A43" s="91"/>
      <c r="B43" s="706"/>
      <c r="C43" s="706"/>
      <c r="D43" s="709"/>
      <c r="E43" s="282"/>
      <c r="F43" s="279"/>
    </row>
    <row r="44" spans="1:6">
      <c r="A44" s="91" t="s">
        <v>242</v>
      </c>
      <c r="B44" s="705" t="s">
        <v>243</v>
      </c>
      <c r="C44" s="705"/>
      <c r="D44" s="705"/>
      <c r="E44" s="281"/>
      <c r="F44" s="93"/>
    </row>
    <row r="45" spans="1:6" ht="12.75" customHeight="1" thickBot="1">
      <c r="A45" s="91"/>
      <c r="B45" s="706" t="s">
        <v>232</v>
      </c>
      <c r="C45" s="706"/>
      <c r="D45" s="706"/>
      <c r="E45" s="280"/>
      <c r="F45" s="93"/>
    </row>
    <row r="46" spans="1:6" ht="12.75" customHeight="1" thickBot="1">
      <c r="A46" s="91"/>
      <c r="B46" s="706"/>
      <c r="C46" s="706"/>
      <c r="D46" s="709"/>
      <c r="E46" s="282"/>
      <c r="F46" s="279"/>
    </row>
    <row r="47" spans="1:6" ht="12.75" hidden="1" customHeight="1" thickBot="1">
      <c r="A47" s="91"/>
      <c r="B47" s="712"/>
      <c r="C47" s="713"/>
      <c r="D47" s="713"/>
      <c r="E47" s="282"/>
      <c r="F47" s="279"/>
    </row>
    <row r="48" spans="1:6" ht="12.75" hidden="1" customHeight="1" thickBot="1">
      <c r="A48" s="91"/>
      <c r="B48" s="712"/>
      <c r="C48" s="713"/>
      <c r="D48" s="713"/>
      <c r="E48" s="282"/>
      <c r="F48" s="279"/>
    </row>
    <row r="49" spans="1:6">
      <c r="A49" s="91" t="s">
        <v>244</v>
      </c>
      <c r="B49" s="705" t="s">
        <v>245</v>
      </c>
      <c r="C49" s="705"/>
      <c r="D49" s="705"/>
      <c r="E49" s="281"/>
      <c r="F49" s="93"/>
    </row>
    <row r="50" spans="1:6" ht="12.75" customHeight="1" thickBot="1">
      <c r="A50" s="91"/>
      <c r="B50" s="706" t="s">
        <v>232</v>
      </c>
      <c r="C50" s="706"/>
      <c r="D50" s="706"/>
      <c r="E50" s="280"/>
      <c r="F50" s="93"/>
    </row>
    <row r="51" spans="1:6" ht="12.75" customHeight="1" thickBot="1">
      <c r="A51" s="91"/>
      <c r="B51" s="706"/>
      <c r="C51" s="706"/>
      <c r="D51" s="709"/>
      <c r="E51" s="282"/>
      <c r="F51" s="279"/>
    </row>
    <row r="52" spans="1:6" ht="12.75" hidden="1" customHeight="1">
      <c r="A52" s="91"/>
      <c r="B52" s="712"/>
      <c r="C52" s="713"/>
      <c r="D52" s="713"/>
      <c r="E52" s="311"/>
      <c r="F52" s="279"/>
    </row>
    <row r="53" spans="1:6" ht="12.75" hidden="1" customHeight="1">
      <c r="A53" s="91"/>
      <c r="B53" s="712"/>
      <c r="C53" s="713"/>
      <c r="D53" s="713"/>
      <c r="E53" s="366"/>
      <c r="F53" s="279"/>
    </row>
    <row r="54" spans="1:6" ht="12.75" customHeight="1">
      <c r="A54" s="91" t="s">
        <v>246</v>
      </c>
      <c r="B54" s="706" t="s">
        <v>247</v>
      </c>
      <c r="C54" s="706"/>
      <c r="D54" s="706"/>
      <c r="E54" s="281"/>
      <c r="F54" s="93"/>
    </row>
    <row r="55" spans="1:6" ht="12.75" customHeight="1" thickBot="1">
      <c r="A55" s="91"/>
      <c r="B55" s="706" t="s">
        <v>232</v>
      </c>
      <c r="C55" s="706"/>
      <c r="D55" s="706"/>
      <c r="E55" s="280"/>
      <c r="F55" s="93"/>
    </row>
    <row r="56" spans="1:6" ht="12.75" customHeight="1" thickBot="1">
      <c r="A56" s="91"/>
      <c r="B56" s="706"/>
      <c r="C56" s="706"/>
      <c r="D56" s="709"/>
      <c r="E56" s="282"/>
      <c r="F56" s="279"/>
    </row>
    <row r="57" spans="1:6" ht="12.75" hidden="1" customHeight="1">
      <c r="A57" s="91"/>
      <c r="B57" s="712"/>
      <c r="C57" s="713"/>
      <c r="D57" s="713"/>
      <c r="E57" s="311"/>
      <c r="F57" s="279"/>
    </row>
    <row r="58" spans="1:6" ht="12.75" hidden="1" customHeight="1">
      <c r="A58" s="91"/>
      <c r="B58" s="712"/>
      <c r="C58" s="713"/>
      <c r="D58" s="713"/>
      <c r="E58" s="366"/>
      <c r="F58" s="279"/>
    </row>
    <row r="59" spans="1:6">
      <c r="A59" s="91" t="s">
        <v>248</v>
      </c>
      <c r="B59" s="705" t="s">
        <v>249</v>
      </c>
      <c r="C59" s="705"/>
      <c r="D59" s="705"/>
      <c r="E59" s="281"/>
      <c r="F59" s="93"/>
    </row>
    <row r="60" spans="1:6" ht="12.75" customHeight="1" thickBot="1">
      <c r="A60" s="91"/>
      <c r="B60" s="706" t="s">
        <v>232</v>
      </c>
      <c r="C60" s="706"/>
      <c r="D60" s="706"/>
      <c r="E60" s="280"/>
      <c r="F60" s="93"/>
    </row>
    <row r="61" spans="1:6" ht="12.75" customHeight="1" thickBot="1">
      <c r="A61" s="91"/>
      <c r="B61" s="706"/>
      <c r="C61" s="706"/>
      <c r="D61" s="709"/>
      <c r="E61" s="282"/>
      <c r="F61" s="279"/>
    </row>
    <row r="62" spans="1:6" ht="12.75" hidden="1" customHeight="1">
      <c r="A62" s="91"/>
      <c r="B62" s="712"/>
      <c r="C62" s="713"/>
      <c r="D62" s="713"/>
      <c r="E62" s="311"/>
      <c r="F62" s="279"/>
    </row>
    <row r="63" spans="1:6" ht="12.75" hidden="1" customHeight="1">
      <c r="A63" s="91"/>
      <c r="B63" s="712"/>
      <c r="C63" s="713"/>
      <c r="D63" s="713"/>
      <c r="E63" s="366"/>
      <c r="F63" s="279"/>
    </row>
    <row r="64" spans="1:6" ht="14.25" customHeight="1">
      <c r="A64" s="91" t="s">
        <v>250</v>
      </c>
      <c r="B64" s="703" t="s">
        <v>251</v>
      </c>
      <c r="C64" s="703"/>
      <c r="D64" s="704"/>
      <c r="E64" s="311"/>
      <c r="F64" s="279"/>
    </row>
    <row r="65" spans="1:6" ht="12.75" customHeight="1">
      <c r="A65" s="91" t="s">
        <v>50</v>
      </c>
      <c r="B65" s="706" t="s">
        <v>252</v>
      </c>
      <c r="C65" s="706"/>
      <c r="D65" s="706"/>
      <c r="E65" s="281"/>
      <c r="F65" s="93"/>
    </row>
    <row r="66" spans="1:6" ht="12.75" customHeight="1" thickBot="1">
      <c r="A66" s="91"/>
      <c r="B66" s="706" t="s">
        <v>232</v>
      </c>
      <c r="C66" s="706"/>
      <c r="D66" s="706"/>
      <c r="E66" s="280"/>
      <c r="F66" s="93"/>
    </row>
    <row r="67" spans="1:6" ht="12.75" customHeight="1" thickBot="1">
      <c r="A67" s="91"/>
      <c r="B67" s="706"/>
      <c r="C67" s="706"/>
      <c r="D67" s="709"/>
      <c r="E67" s="282"/>
      <c r="F67" s="279"/>
    </row>
    <row r="68" spans="1:6" ht="12.75" hidden="1" customHeight="1">
      <c r="A68" s="91"/>
      <c r="B68" s="712"/>
      <c r="C68" s="713"/>
      <c r="D68" s="713"/>
      <c r="E68" s="311"/>
      <c r="F68" s="279"/>
    </row>
    <row r="69" spans="1:6" ht="12.75" hidden="1" customHeight="1">
      <c r="A69" s="91"/>
      <c r="B69" s="712"/>
      <c r="C69" s="713"/>
      <c r="D69" s="713"/>
      <c r="E69" s="366"/>
      <c r="F69" s="279"/>
    </row>
    <row r="70" spans="1:6" ht="12.75" customHeight="1">
      <c r="A70" s="91" t="s">
        <v>213</v>
      </c>
      <c r="B70" s="706" t="s">
        <v>253</v>
      </c>
      <c r="C70" s="706"/>
      <c r="D70" s="706"/>
      <c r="E70" s="281"/>
      <c r="F70" s="93"/>
    </row>
    <row r="71" spans="1:6" ht="12.75" customHeight="1" thickBot="1">
      <c r="A71" s="91"/>
      <c r="B71" s="706" t="s">
        <v>232</v>
      </c>
      <c r="C71" s="706"/>
      <c r="D71" s="706"/>
      <c r="E71" s="280"/>
      <c r="F71" s="93"/>
    </row>
    <row r="72" spans="1:6" ht="12.75" customHeight="1" thickBot="1">
      <c r="A72" s="91"/>
      <c r="B72" s="706"/>
      <c r="C72" s="706"/>
      <c r="D72" s="709"/>
      <c r="E72" s="282"/>
      <c r="F72" s="279"/>
    </row>
    <row r="73" spans="1:6" ht="12.75" hidden="1" customHeight="1">
      <c r="A73" s="91"/>
      <c r="B73" s="712"/>
      <c r="C73" s="713"/>
      <c r="D73" s="713"/>
      <c r="E73" s="311"/>
      <c r="F73" s="279"/>
    </row>
    <row r="74" spans="1:6" ht="12.75" hidden="1" customHeight="1">
      <c r="A74" s="91"/>
      <c r="B74" s="712"/>
      <c r="C74" s="713"/>
      <c r="D74" s="713"/>
      <c r="E74" s="366"/>
      <c r="F74" s="279"/>
    </row>
    <row r="75" spans="1:6" s="95" customFormat="1" ht="15" customHeight="1">
      <c r="A75" s="91" t="s">
        <v>226</v>
      </c>
      <c r="B75" s="710" t="s">
        <v>254</v>
      </c>
      <c r="C75" s="710"/>
      <c r="D75" s="710"/>
      <c r="E75" s="281"/>
      <c r="F75" s="92"/>
    </row>
    <row r="76" spans="1:6" s="95" customFormat="1" ht="17.25" customHeight="1">
      <c r="A76" s="91" t="s">
        <v>50</v>
      </c>
      <c r="B76" s="705" t="s">
        <v>254</v>
      </c>
      <c r="C76" s="705"/>
      <c r="D76" s="705"/>
      <c r="E76" s="92"/>
      <c r="F76" s="92"/>
    </row>
    <row r="77" spans="1:6" ht="12.75" customHeight="1" thickBot="1">
      <c r="A77" s="91"/>
      <c r="B77" s="706" t="s">
        <v>232</v>
      </c>
      <c r="C77" s="706"/>
      <c r="D77" s="706"/>
      <c r="E77" s="280"/>
      <c r="F77" s="93"/>
    </row>
    <row r="78" spans="1:6" ht="12.75" customHeight="1" thickBot="1">
      <c r="A78" s="91"/>
      <c r="B78" s="706"/>
      <c r="C78" s="706"/>
      <c r="D78" s="709"/>
      <c r="E78" s="282"/>
      <c r="F78" s="279"/>
    </row>
    <row r="79" spans="1:6" ht="12.75" hidden="1" customHeight="1">
      <c r="A79" s="91"/>
      <c r="B79" s="712"/>
      <c r="C79" s="713"/>
      <c r="D79" s="713"/>
      <c r="E79" s="311"/>
      <c r="F79" s="279"/>
    </row>
    <row r="80" spans="1:6" ht="12.75" hidden="1" customHeight="1">
      <c r="A80" s="91"/>
      <c r="B80" s="712"/>
      <c r="C80" s="713"/>
      <c r="D80" s="713"/>
      <c r="E80" s="366"/>
      <c r="F80" s="279"/>
    </row>
    <row r="81" spans="1:10" s="95" customFormat="1" ht="15" customHeight="1">
      <c r="A81" s="91" t="s">
        <v>255</v>
      </c>
      <c r="B81" s="710" t="s">
        <v>256</v>
      </c>
      <c r="C81" s="710"/>
      <c r="D81" s="711"/>
      <c r="E81" s="311"/>
      <c r="F81" s="310"/>
    </row>
    <row r="82" spans="1:10" s="95" customFormat="1" ht="18" customHeight="1">
      <c r="A82" s="91" t="s">
        <v>50</v>
      </c>
      <c r="B82" s="705" t="s">
        <v>257</v>
      </c>
      <c r="C82" s="705"/>
      <c r="D82" s="705"/>
      <c r="E82" s="281"/>
      <c r="F82" s="92"/>
    </row>
    <row r="83" spans="1:10" ht="12.75" customHeight="1" thickBot="1">
      <c r="A83" s="91"/>
      <c r="B83" s="706" t="s">
        <v>232</v>
      </c>
      <c r="C83" s="706"/>
      <c r="D83" s="706"/>
      <c r="E83" s="280"/>
      <c r="F83" s="93"/>
    </row>
    <row r="84" spans="1:10" ht="12.75" customHeight="1" thickBot="1">
      <c r="A84" s="91"/>
      <c r="B84" s="706"/>
      <c r="C84" s="706"/>
      <c r="D84" s="709"/>
      <c r="E84" s="282"/>
      <c r="F84" s="279"/>
    </row>
    <row r="85" spans="1:10" ht="12.75" hidden="1" customHeight="1">
      <c r="A85" s="91"/>
      <c r="B85" s="712"/>
      <c r="C85" s="713"/>
      <c r="D85" s="713"/>
      <c r="E85" s="311"/>
      <c r="F85" s="279"/>
    </row>
    <row r="86" spans="1:10" ht="12.75" hidden="1" customHeight="1">
      <c r="A86" s="91"/>
      <c r="B86" s="712"/>
      <c r="C86" s="713"/>
      <c r="D86" s="713"/>
      <c r="E86" s="366"/>
      <c r="F86" s="279"/>
    </row>
    <row r="87" spans="1:10" s="95" customFormat="1" ht="15.75" customHeight="1">
      <c r="A87" s="91" t="s">
        <v>258</v>
      </c>
      <c r="B87" s="703" t="s">
        <v>259</v>
      </c>
      <c r="C87" s="703"/>
      <c r="D87" s="704"/>
      <c r="E87" s="311"/>
      <c r="F87" s="310"/>
      <c r="G87" s="10"/>
    </row>
    <row r="88" spans="1:10" s="95" customFormat="1" ht="15" customHeight="1">
      <c r="A88" s="91" t="s">
        <v>36</v>
      </c>
      <c r="B88" s="706" t="s">
        <v>257</v>
      </c>
      <c r="C88" s="706"/>
      <c r="D88" s="706"/>
      <c r="E88" s="281"/>
      <c r="F88" s="92"/>
      <c r="J88" s="96"/>
    </row>
    <row r="89" spans="1:10" ht="12.75" customHeight="1" thickBot="1">
      <c r="A89" s="91"/>
      <c r="B89" s="706" t="s">
        <v>232</v>
      </c>
      <c r="C89" s="706"/>
      <c r="D89" s="706"/>
      <c r="E89" s="280"/>
      <c r="F89" s="93"/>
    </row>
    <row r="90" spans="1:10" ht="12.75" customHeight="1" thickBot="1">
      <c r="A90" s="413"/>
      <c r="B90" s="707"/>
      <c r="C90" s="707"/>
      <c r="D90" s="708"/>
      <c r="E90" s="282"/>
      <c r="F90" s="414"/>
    </row>
    <row r="91" spans="1:10" ht="12.75" hidden="1" customHeight="1">
      <c r="A91" s="367"/>
      <c r="B91" s="714"/>
      <c r="C91" s="714"/>
      <c r="D91" s="714"/>
      <c r="E91" s="311"/>
      <c r="F91" s="368"/>
    </row>
    <row r="92" spans="1:10" ht="12.75" hidden="1" customHeight="1">
      <c r="A92" s="367"/>
      <c r="B92" s="714"/>
      <c r="C92" s="714"/>
      <c r="D92" s="714"/>
      <c r="E92" s="366"/>
      <c r="F92" s="368"/>
    </row>
    <row r="93" spans="1:10" ht="12.75" customHeight="1">
      <c r="A93" s="78"/>
      <c r="B93" s="78"/>
      <c r="C93" s="98"/>
      <c r="D93" s="98"/>
      <c r="E93" s="99"/>
      <c r="F93" s="97"/>
    </row>
    <row r="94" spans="1:10">
      <c r="A94" s="100"/>
      <c r="B94" s="100"/>
      <c r="C94" s="100"/>
      <c r="D94" s="100"/>
      <c r="E94" s="100"/>
      <c r="F94" s="97"/>
    </row>
    <row r="95" spans="1:10">
      <c r="A95" s="496"/>
      <c r="B95" s="496"/>
      <c r="C95" s="496"/>
      <c r="D95" s="496"/>
      <c r="E95" s="496"/>
      <c r="F95" s="496"/>
    </row>
    <row r="96" spans="1:10" ht="15">
      <c r="A96" s="504" t="s">
        <v>463</v>
      </c>
      <c r="B96" s="702" t="str">
        <f>'NAZWA JEDNOSTKI,SPORZĄDZIŁ,DATA'!H3</f>
        <v>Barbara Flidrzyńska</v>
      </c>
      <c r="C96" s="702"/>
      <c r="D96" s="519" t="str">
        <f>'NAZWA JEDNOSTKI,SPORZĄDZIŁ,DATA'!I3</f>
        <v>2021-02-24</v>
      </c>
      <c r="E96" s="505"/>
      <c r="F96" s="505"/>
    </row>
    <row r="97" spans="1:6" ht="13.5" customHeight="1">
      <c r="A97" s="460" t="s">
        <v>433</v>
      </c>
      <c r="B97" s="511" t="s">
        <v>429</v>
      </c>
      <c r="C97" s="511"/>
      <c r="D97" s="511" t="s">
        <v>147</v>
      </c>
      <c r="E97" s="461"/>
      <c r="F97" s="461"/>
    </row>
    <row r="98" spans="1:6" ht="17.25" customHeight="1">
      <c r="A98" s="83"/>
      <c r="B98" s="83"/>
      <c r="C98" s="83"/>
      <c r="D98" s="83"/>
      <c r="E98" s="83"/>
      <c r="F98" s="101"/>
    </row>
    <row r="99" spans="1:6">
      <c r="A99" s="83"/>
      <c r="B99" s="83"/>
      <c r="C99" s="83"/>
      <c r="D99" s="83"/>
      <c r="E99" s="83"/>
      <c r="F99" s="83"/>
    </row>
    <row r="100" spans="1:6">
      <c r="A100" s="83"/>
      <c r="B100" s="83"/>
      <c r="C100" s="83"/>
      <c r="D100" s="83"/>
      <c r="E100" s="83"/>
      <c r="F100" s="83"/>
    </row>
    <row r="102" spans="1:6" ht="15">
      <c r="B102" t="s">
        <v>453</v>
      </c>
    </row>
    <row r="103" spans="1:6" ht="15">
      <c r="B103" t="s">
        <v>454</v>
      </c>
    </row>
  </sheetData>
  <sheetProtection selectLockedCells="1" selectUnlockedCells="1"/>
  <mergeCells count="91"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2:D62"/>
    <mergeCell ref="B63:D63"/>
    <mergeCell ref="B68:D68"/>
    <mergeCell ref="B69:D69"/>
    <mergeCell ref="B73:D73"/>
    <mergeCell ref="E1:F1"/>
    <mergeCell ref="E2:F2"/>
    <mergeCell ref="A5:F5"/>
    <mergeCell ref="A6:D6"/>
    <mergeCell ref="B7:D7"/>
    <mergeCell ref="A1:D2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A3" zoomScaleNormal="100" zoomScaleSheetLayoutView="100" workbookViewId="0">
      <selection activeCell="I39" sqref="I39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2" t="str">
        <f>'NAZWA JEDNOSTKI,SPORZĄDZIŁ,DATA'!B3</f>
        <v>XX Liceum Ogólnokształcące im.Juliusza Słowackiego</v>
      </c>
      <c r="B1" s="642"/>
      <c r="C1" s="642"/>
      <c r="D1" s="642"/>
      <c r="E1" s="206" t="s">
        <v>406</v>
      </c>
    </row>
    <row r="2" spans="1:8" ht="21.95" customHeight="1">
      <c r="A2" s="642"/>
      <c r="B2" s="642"/>
      <c r="C2" s="642"/>
      <c r="D2" s="642"/>
      <c r="E2" s="206"/>
    </row>
    <row r="3" spans="1:8" ht="17.25" customHeight="1">
      <c r="A3" s="388"/>
      <c r="B3" s="388"/>
      <c r="C3" s="388"/>
      <c r="D3" s="388"/>
      <c r="E3" s="388"/>
      <c r="F3" s="73"/>
      <c r="G3" s="85"/>
      <c r="H3" s="85"/>
    </row>
    <row r="4" spans="1:8" ht="18.75" customHeight="1">
      <c r="A4" s="102"/>
      <c r="B4" s="102"/>
      <c r="C4" s="102"/>
      <c r="D4" s="102"/>
      <c r="E4" s="102"/>
      <c r="F4" s="102"/>
      <c r="G4" s="102"/>
      <c r="H4" s="75"/>
    </row>
    <row r="5" spans="1:8" ht="33.75" customHeight="1">
      <c r="A5" s="741" t="s">
        <v>260</v>
      </c>
      <c r="B5" s="741"/>
      <c r="C5" s="741"/>
      <c r="D5" s="741"/>
      <c r="E5" s="741"/>
      <c r="F5" s="75"/>
      <c r="G5" s="75"/>
      <c r="H5" s="75"/>
    </row>
    <row r="6" spans="1:8" ht="12.75" customHeight="1">
      <c r="A6" s="742" t="s">
        <v>78</v>
      </c>
      <c r="B6" s="742"/>
      <c r="C6" s="742"/>
      <c r="D6" s="742"/>
      <c r="E6" s="89" t="s">
        <v>432</v>
      </c>
    </row>
    <row r="7" spans="1:8" ht="15.75" customHeight="1">
      <c r="A7" s="76" t="s">
        <v>11</v>
      </c>
      <c r="B7" s="743" t="s">
        <v>261</v>
      </c>
      <c r="C7" s="743"/>
      <c r="D7" s="743"/>
      <c r="E7" s="355"/>
    </row>
    <row r="8" spans="1:8" ht="15.75" customHeight="1">
      <c r="A8" s="77" t="s">
        <v>17</v>
      </c>
      <c r="B8" s="737" t="s">
        <v>262</v>
      </c>
      <c r="C8" s="737"/>
      <c r="D8" s="737"/>
      <c r="E8" s="379"/>
    </row>
    <row r="9" spans="1:8" ht="17.25" customHeight="1" thickBot="1">
      <c r="A9" s="77"/>
      <c r="B9" s="706" t="s">
        <v>232</v>
      </c>
      <c r="C9" s="706"/>
      <c r="D9" s="706"/>
      <c r="E9" s="356"/>
    </row>
    <row r="10" spans="1:8" ht="13.5" customHeight="1" thickBot="1">
      <c r="A10" s="77"/>
      <c r="B10" s="744"/>
      <c r="C10" s="744"/>
      <c r="D10" s="744"/>
      <c r="E10" s="357"/>
      <c r="F10" s="103"/>
    </row>
    <row r="11" spans="1:8" ht="13.5" customHeight="1" thickBot="1">
      <c r="A11" s="369"/>
      <c r="B11" s="744"/>
      <c r="C11" s="744"/>
      <c r="D11" s="748"/>
      <c r="E11" s="357"/>
      <c r="F11" s="103"/>
    </row>
    <row r="12" spans="1:8" ht="15.75" customHeight="1">
      <c r="A12" s="77" t="s">
        <v>20</v>
      </c>
      <c r="B12" s="745" t="s">
        <v>263</v>
      </c>
      <c r="C12" s="745"/>
      <c r="D12" s="745"/>
      <c r="E12" s="358"/>
    </row>
    <row r="13" spans="1:8" ht="16.5" customHeight="1" thickBot="1">
      <c r="A13" s="77"/>
      <c r="B13" s="706" t="s">
        <v>232</v>
      </c>
      <c r="C13" s="706"/>
      <c r="D13" s="706"/>
      <c r="E13" s="356"/>
    </row>
    <row r="14" spans="1:8" ht="13.5" customHeight="1" thickBot="1">
      <c r="A14" s="77"/>
      <c r="B14" s="737"/>
      <c r="C14" s="737"/>
      <c r="D14" s="740"/>
      <c r="E14" s="357"/>
      <c r="F14" s="103"/>
    </row>
    <row r="15" spans="1:8" ht="13.5" customHeight="1" thickBot="1">
      <c r="A15" s="77"/>
      <c r="B15" s="725"/>
      <c r="C15" s="726"/>
      <c r="D15" s="726"/>
      <c r="E15" s="357"/>
      <c r="F15" s="103"/>
    </row>
    <row r="16" spans="1:8" ht="31.5" customHeight="1">
      <c r="A16" s="411" t="s">
        <v>116</v>
      </c>
      <c r="B16" s="740" t="s">
        <v>264</v>
      </c>
      <c r="C16" s="746"/>
      <c r="D16" s="747"/>
      <c r="E16" s="378"/>
    </row>
    <row r="17" spans="1:10" ht="16.5" customHeight="1" thickBot="1">
      <c r="A17" s="77"/>
      <c r="B17" s="706" t="s">
        <v>232</v>
      </c>
      <c r="C17" s="706"/>
      <c r="D17" s="706"/>
      <c r="E17" s="356"/>
    </row>
    <row r="18" spans="1:10" ht="13.5" customHeight="1" thickBot="1">
      <c r="A18" s="77"/>
      <c r="B18" s="732"/>
      <c r="C18" s="732"/>
      <c r="D18" s="733"/>
      <c r="E18" s="357"/>
      <c r="F18" s="103"/>
    </row>
    <row r="19" spans="1:10" ht="13.5" customHeight="1" thickBot="1">
      <c r="A19" s="369"/>
      <c r="B19" s="721"/>
      <c r="C19" s="722"/>
      <c r="D19" s="722"/>
      <c r="E19" s="357"/>
      <c r="F19" s="103"/>
    </row>
    <row r="20" spans="1:10" ht="13.5" customHeight="1" thickBot="1">
      <c r="A20" s="369"/>
      <c r="B20" s="749"/>
      <c r="C20" s="749"/>
      <c r="D20" s="735"/>
      <c r="E20" s="357"/>
      <c r="F20" s="103"/>
    </row>
    <row r="21" spans="1:10" ht="15.75">
      <c r="A21" s="77" t="s">
        <v>118</v>
      </c>
      <c r="B21" s="734" t="s">
        <v>265</v>
      </c>
      <c r="C21" s="734"/>
      <c r="D21" s="734"/>
      <c r="E21" s="358"/>
      <c r="J21" s="376"/>
    </row>
    <row r="22" spans="1:10" ht="12.75" customHeight="1" thickBot="1">
      <c r="A22" s="77"/>
      <c r="B22" s="706" t="s">
        <v>232</v>
      </c>
      <c r="C22" s="706"/>
      <c r="D22" s="706"/>
      <c r="E22" s="356"/>
    </row>
    <row r="23" spans="1:10" ht="13.5" customHeight="1" thickBot="1">
      <c r="A23" s="77"/>
      <c r="B23" s="732"/>
      <c r="C23" s="732"/>
      <c r="D23" s="733"/>
      <c r="E23" s="357"/>
      <c r="F23" s="103"/>
    </row>
    <row r="24" spans="1:10" ht="13.5" customHeight="1" thickBot="1">
      <c r="A24" s="77"/>
      <c r="B24" s="725"/>
      <c r="C24" s="726"/>
      <c r="D24" s="726"/>
      <c r="E24" s="357"/>
      <c r="F24" s="103"/>
    </row>
    <row r="25" spans="1:10" ht="13.5" customHeight="1" thickBot="1">
      <c r="A25" s="77"/>
      <c r="B25" s="721"/>
      <c r="C25" s="722"/>
      <c r="D25" s="722"/>
      <c r="E25" s="357"/>
      <c r="F25" s="103"/>
    </row>
    <row r="26" spans="1:10" ht="14.25" customHeight="1">
      <c r="A26" s="77" t="s">
        <v>126</v>
      </c>
      <c r="B26" s="737" t="s">
        <v>266</v>
      </c>
      <c r="C26" s="737"/>
      <c r="D26" s="737"/>
      <c r="E26" s="378"/>
    </row>
    <row r="27" spans="1:10" ht="12.75" customHeight="1" thickBot="1">
      <c r="A27" s="77"/>
      <c r="B27" s="706" t="s">
        <v>232</v>
      </c>
      <c r="C27" s="706"/>
      <c r="D27" s="706"/>
      <c r="E27" s="377"/>
    </row>
    <row r="28" spans="1:10" ht="13.5" customHeight="1" thickBot="1">
      <c r="A28" s="77"/>
      <c r="B28" s="732"/>
      <c r="C28" s="732"/>
      <c r="D28" s="733"/>
      <c r="E28" s="357"/>
      <c r="F28" s="103"/>
    </row>
    <row r="29" spans="1:10" ht="13.5" customHeight="1" thickBot="1">
      <c r="A29" s="369"/>
      <c r="B29" s="721"/>
      <c r="C29" s="722"/>
      <c r="D29" s="722"/>
      <c r="E29" s="357"/>
      <c r="F29" s="103"/>
    </row>
    <row r="30" spans="1:10" ht="13.5" customHeight="1" thickBot="1">
      <c r="A30" s="77"/>
      <c r="B30" s="738"/>
      <c r="C30" s="739"/>
      <c r="D30" s="739"/>
      <c r="E30" s="357"/>
      <c r="F30" s="103"/>
    </row>
    <row r="31" spans="1:10" ht="15.75">
      <c r="A31" s="76" t="s">
        <v>28</v>
      </c>
      <c r="B31" s="743" t="s">
        <v>267</v>
      </c>
      <c r="C31" s="743"/>
      <c r="D31" s="750"/>
      <c r="E31" s="370"/>
    </row>
    <row r="32" spans="1:10" ht="16.5" customHeight="1">
      <c r="A32" s="77" t="s">
        <v>139</v>
      </c>
      <c r="B32" s="728" t="s">
        <v>268</v>
      </c>
      <c r="C32" s="728"/>
      <c r="D32" s="728"/>
      <c r="E32" s="358"/>
    </row>
    <row r="33" spans="1:14" ht="14.25" customHeight="1" thickBot="1">
      <c r="A33" s="77"/>
      <c r="B33" s="706" t="s">
        <v>232</v>
      </c>
      <c r="C33" s="706"/>
      <c r="D33" s="706"/>
      <c r="E33" s="356"/>
    </row>
    <row r="34" spans="1:14" ht="13.5" customHeight="1" thickBot="1">
      <c r="A34" s="77"/>
      <c r="B34" s="737"/>
      <c r="C34" s="737"/>
      <c r="D34" s="740"/>
      <c r="E34" s="357"/>
      <c r="F34" s="103"/>
    </row>
    <row r="35" spans="1:14" ht="13.5" customHeight="1" thickBot="1">
      <c r="A35" s="77"/>
      <c r="B35" s="725"/>
      <c r="C35" s="726"/>
      <c r="D35" s="726"/>
      <c r="E35" s="357"/>
      <c r="F35" s="103"/>
    </row>
    <row r="36" spans="1:14" ht="13.5" customHeight="1" thickBot="1">
      <c r="A36" s="77"/>
      <c r="B36" s="725"/>
      <c r="C36" s="726"/>
      <c r="D36" s="726"/>
      <c r="E36" s="357"/>
      <c r="F36" s="103"/>
    </row>
    <row r="37" spans="1:14" ht="15.75">
      <c r="A37" s="77" t="s">
        <v>143</v>
      </c>
      <c r="B37" s="728" t="s">
        <v>269</v>
      </c>
      <c r="C37" s="728"/>
      <c r="D37" s="728"/>
      <c r="E37" s="358"/>
    </row>
    <row r="38" spans="1:14" ht="15" customHeight="1" thickBot="1">
      <c r="A38" s="77"/>
      <c r="B38" s="706" t="s">
        <v>232</v>
      </c>
      <c r="C38" s="706"/>
      <c r="D38" s="706"/>
      <c r="E38" s="356"/>
    </row>
    <row r="39" spans="1:14" ht="13.5" customHeight="1" thickBot="1">
      <c r="A39" s="77"/>
      <c r="B39" s="737"/>
      <c r="C39" s="737"/>
      <c r="D39" s="740"/>
      <c r="E39" s="357"/>
      <c r="F39" s="103"/>
      <c r="M39" s="375"/>
    </row>
    <row r="40" spans="1:14" ht="13.5" customHeight="1" thickBot="1">
      <c r="A40" s="77"/>
      <c r="B40" s="725"/>
      <c r="C40" s="726"/>
      <c r="D40" s="726"/>
      <c r="E40" s="357"/>
      <c r="F40" s="103"/>
    </row>
    <row r="41" spans="1:14" ht="31.5" customHeight="1">
      <c r="A41" s="411" t="s">
        <v>270</v>
      </c>
      <c r="B41" s="737" t="s">
        <v>271</v>
      </c>
      <c r="C41" s="737"/>
      <c r="D41" s="737"/>
      <c r="E41" s="358"/>
    </row>
    <row r="42" spans="1:14" ht="13.5" customHeight="1" thickBot="1">
      <c r="A42" s="77"/>
      <c r="B42" s="706" t="s">
        <v>232</v>
      </c>
      <c r="C42" s="706"/>
      <c r="D42" s="706"/>
      <c r="E42" s="356"/>
      <c r="M42" s="375"/>
    </row>
    <row r="43" spans="1:14" ht="13.5" customHeight="1" thickBot="1">
      <c r="A43" s="77"/>
      <c r="B43" s="706"/>
      <c r="C43" s="706"/>
      <c r="D43" s="709"/>
      <c r="E43" s="357"/>
      <c r="F43" s="103"/>
      <c r="L43" s="375"/>
      <c r="M43" s="375"/>
      <c r="N43" s="375"/>
    </row>
    <row r="44" spans="1:14" ht="13.5" customHeight="1" thickBot="1">
      <c r="A44" s="77"/>
      <c r="B44" s="725"/>
      <c r="C44" s="726"/>
      <c r="D44" s="726"/>
      <c r="E44" s="357"/>
      <c r="F44" s="103"/>
    </row>
    <row r="45" spans="1:14" ht="13.5" customHeight="1" thickBot="1">
      <c r="A45" s="77"/>
      <c r="B45" s="725"/>
      <c r="C45" s="726"/>
      <c r="D45" s="726"/>
      <c r="E45" s="357"/>
      <c r="F45" s="103"/>
    </row>
    <row r="46" spans="1:14" ht="15.75">
      <c r="A46" s="77" t="s">
        <v>272</v>
      </c>
      <c r="B46" s="728" t="s">
        <v>273</v>
      </c>
      <c r="C46" s="728"/>
      <c r="D46" s="728"/>
      <c r="E46" s="358"/>
    </row>
    <row r="47" spans="1:14" ht="15" customHeight="1" thickBot="1">
      <c r="A47" s="77"/>
      <c r="B47" s="706" t="s">
        <v>232</v>
      </c>
      <c r="C47" s="706"/>
      <c r="D47" s="706"/>
      <c r="E47" s="356"/>
      <c r="L47" s="375"/>
      <c r="M47" s="375"/>
      <c r="N47" s="375"/>
    </row>
    <row r="48" spans="1:14" ht="13.5" customHeight="1" thickBot="1">
      <c r="A48" s="77"/>
      <c r="B48" s="732"/>
      <c r="C48" s="732"/>
      <c r="D48" s="733"/>
      <c r="E48" s="357"/>
      <c r="F48" s="103"/>
    </row>
    <row r="49" spans="1:6" ht="13.5" customHeight="1" thickBot="1">
      <c r="A49" s="77"/>
      <c r="B49" s="729"/>
      <c r="C49" s="730"/>
      <c r="D49" s="731"/>
      <c r="E49" s="357"/>
      <c r="F49" s="103"/>
    </row>
    <row r="50" spans="1:6" ht="13.5" customHeight="1" thickBot="1">
      <c r="A50" s="77"/>
      <c r="B50" s="725"/>
      <c r="C50" s="726"/>
      <c r="D50" s="726"/>
      <c r="E50" s="372"/>
      <c r="F50" s="103"/>
    </row>
    <row r="51" spans="1:6" ht="15.75">
      <c r="A51" s="77" t="s">
        <v>274</v>
      </c>
      <c r="B51" s="734" t="s">
        <v>275</v>
      </c>
      <c r="C51" s="734"/>
      <c r="D51" s="734"/>
      <c r="E51" s="412"/>
    </row>
    <row r="52" spans="1:6" ht="15" customHeight="1" thickBot="1">
      <c r="A52" s="104"/>
      <c r="B52" s="715" t="s">
        <v>232</v>
      </c>
      <c r="C52" s="715"/>
      <c r="D52" s="715"/>
      <c r="E52" s="356"/>
    </row>
    <row r="53" spans="1:6" ht="13.5" customHeight="1" thickBot="1">
      <c r="A53" s="371"/>
      <c r="B53" s="732"/>
      <c r="C53" s="732"/>
      <c r="D53" s="733"/>
      <c r="E53" s="357"/>
      <c r="F53" s="103"/>
    </row>
    <row r="54" spans="1:6" ht="13.5" customHeight="1" thickBot="1">
      <c r="A54" s="120"/>
      <c r="B54" s="735"/>
      <c r="C54" s="736"/>
      <c r="D54" s="736"/>
      <c r="E54" s="357"/>
      <c r="F54" s="103"/>
    </row>
    <row r="55" spans="1:6" ht="13.5" customHeight="1" thickBot="1">
      <c r="A55" s="120"/>
      <c r="B55" s="721"/>
      <c r="C55" s="722"/>
      <c r="D55" s="722"/>
      <c r="E55" s="357"/>
      <c r="F55" s="103"/>
    </row>
    <row r="56" spans="1:6" ht="16.5" customHeight="1">
      <c r="A56" s="78"/>
      <c r="B56" s="78"/>
      <c r="C56" s="105"/>
      <c r="D56" s="105"/>
      <c r="E56" s="106"/>
      <c r="F56" s="103"/>
    </row>
    <row r="57" spans="1:6" ht="15.75">
      <c r="A57" s="78"/>
      <c r="B57" s="78"/>
      <c r="C57" s="78"/>
      <c r="D57" s="78"/>
      <c r="E57" s="78"/>
    </row>
    <row r="58" spans="1:6" ht="15.75" customHeight="1">
      <c r="A58" s="501" t="s">
        <v>464</v>
      </c>
      <c r="B58" s="727" t="str">
        <f>'NAZWA JEDNOSTKI,SPORZĄDZIŁ,DATA'!H3</f>
        <v>Barbara Flidrzyńska</v>
      </c>
      <c r="C58" s="727"/>
      <c r="D58" s="517" t="str">
        <f>'NAZWA JEDNOSTKI,SPORZĄDZIŁ,DATA'!I3</f>
        <v>2021-02-24</v>
      </c>
      <c r="E58" s="499"/>
    </row>
    <row r="59" spans="1:6" ht="15" customHeight="1">
      <c r="A59" s="506"/>
      <c r="B59" s="512" t="s">
        <v>429</v>
      </c>
      <c r="C59" s="512"/>
      <c r="D59" s="512" t="s">
        <v>465</v>
      </c>
      <c r="E59" s="507"/>
    </row>
    <row r="60" spans="1:6" ht="14.25" customHeight="1">
      <c r="A60" s="508"/>
      <c r="B60" s="509"/>
      <c r="C60" s="509"/>
      <c r="D60" s="509"/>
      <c r="E60" s="509"/>
      <c r="F60" s="509"/>
    </row>
    <row r="61" spans="1:6" ht="15" customHeight="1">
      <c r="A61" s="10"/>
      <c r="B61" s="10"/>
      <c r="C61" s="10"/>
      <c r="D61" s="10"/>
      <c r="E61" s="10"/>
      <c r="F61" s="103"/>
    </row>
    <row r="62" spans="1:6" ht="15" customHeight="1"/>
    <row r="64" spans="1:6" ht="15">
      <c r="B64" t="s">
        <v>453</v>
      </c>
    </row>
    <row r="65" spans="2:2" ht="15">
      <c r="B65" t="s">
        <v>454</v>
      </c>
    </row>
  </sheetData>
  <sheetProtection selectLockedCells="1" selectUnlockedCells="1"/>
  <mergeCells count="53"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  <mergeCell ref="B17:D17"/>
    <mergeCell ref="B11:D11"/>
    <mergeCell ref="B15:D15"/>
    <mergeCell ref="B19:D19"/>
    <mergeCell ref="B18:D18"/>
    <mergeCell ref="B10:D10"/>
    <mergeCell ref="B12:D12"/>
    <mergeCell ref="B13:D13"/>
    <mergeCell ref="B14:D14"/>
    <mergeCell ref="B16:D16"/>
    <mergeCell ref="B9:D9"/>
    <mergeCell ref="A5:E5"/>
    <mergeCell ref="A6:D6"/>
    <mergeCell ref="B7:D7"/>
    <mergeCell ref="B8:D8"/>
    <mergeCell ref="B50:D50"/>
    <mergeCell ref="B37:D37"/>
    <mergeCell ref="B38:D38"/>
    <mergeCell ref="B39:D39"/>
    <mergeCell ref="B43:D43"/>
    <mergeCell ref="B46:D46"/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r:id="rId1"/>
  <headerFooter alignWithMargins="0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zoomScale="75" zoomScaleNormal="75" zoomScaleSheetLayoutView="100" workbookViewId="0">
      <selection activeCell="D31" sqref="D31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5" t="str">
        <f>'NAZWA JEDNOSTKI,SPORZĄDZIŁ,DATA'!B3</f>
        <v>XX Liceum Ogólnokształcące im.Juliusza Słowackiego</v>
      </c>
      <c r="C1" s="555"/>
    </row>
    <row r="2" spans="1:14" ht="21.95" customHeight="1">
      <c r="B2" s="555"/>
      <c r="C2" s="555"/>
    </row>
    <row r="4" spans="1:14" ht="15.75">
      <c r="A4" s="128"/>
      <c r="B4" s="574" t="s">
        <v>440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6" spans="1:14" ht="15.75" thickBot="1"/>
    <row r="7" spans="1:14" ht="15.75">
      <c r="B7" s="575" t="s">
        <v>0</v>
      </c>
      <c r="C7" s="577" t="s">
        <v>1</v>
      </c>
      <c r="D7" s="577" t="s">
        <v>2</v>
      </c>
      <c r="E7" s="577" t="s">
        <v>3</v>
      </c>
      <c r="F7" s="577"/>
      <c r="G7" s="577"/>
      <c r="H7" s="577"/>
      <c r="I7" s="577" t="s">
        <v>4</v>
      </c>
      <c r="J7" s="577"/>
      <c r="K7" s="577"/>
      <c r="L7" s="577"/>
      <c r="M7" s="579" t="s">
        <v>5</v>
      </c>
      <c r="N7" s="572" t="s">
        <v>477</v>
      </c>
    </row>
    <row r="8" spans="1:14" ht="98.25" customHeight="1" thickBot="1">
      <c r="B8" s="576"/>
      <c r="C8" s="578"/>
      <c r="D8" s="578"/>
      <c r="E8" s="396" t="s">
        <v>6</v>
      </c>
      <c r="F8" s="396" t="s">
        <v>7</v>
      </c>
      <c r="G8" s="396" t="s">
        <v>383</v>
      </c>
      <c r="H8" s="396" t="s">
        <v>8</v>
      </c>
      <c r="I8" s="396" t="s">
        <v>6</v>
      </c>
      <c r="J8" s="396" t="s">
        <v>9</v>
      </c>
      <c r="K8" s="396" t="s">
        <v>383</v>
      </c>
      <c r="L8" s="396" t="s">
        <v>8</v>
      </c>
      <c r="M8" s="580"/>
      <c r="N8" s="573"/>
    </row>
    <row r="9" spans="1:14" ht="30" customHeight="1">
      <c r="B9" s="163" t="s">
        <v>11</v>
      </c>
      <c r="C9" s="251" t="s">
        <v>12</v>
      </c>
      <c r="D9" s="530">
        <f t="shared" ref="D9:F9" si="0">D10+D12+D13+D14+D15</f>
        <v>3876579.01</v>
      </c>
      <c r="E9" s="530">
        <f t="shared" si="0"/>
        <v>0</v>
      </c>
      <c r="F9" s="530">
        <f t="shared" si="0"/>
        <v>34698</v>
      </c>
      <c r="G9" s="530">
        <f>G10+G12+G13+G14+G15</f>
        <v>0</v>
      </c>
      <c r="H9" s="530">
        <f>H10+H12+H13+H14+H15</f>
        <v>6740.4</v>
      </c>
      <c r="I9" s="530">
        <f t="shared" ref="I9:L9" si="1">I10+I12+I13+I14+I15</f>
        <v>0</v>
      </c>
      <c r="J9" s="530">
        <f t="shared" si="1"/>
        <v>65245.96</v>
      </c>
      <c r="K9" s="530">
        <f t="shared" si="1"/>
        <v>0</v>
      </c>
      <c r="L9" s="530">
        <f t="shared" si="1"/>
        <v>0</v>
      </c>
      <c r="M9" s="470">
        <f>D9+E9+F9+G9+H9-I9-J9-K9-L9</f>
        <v>3852771.4499999997</v>
      </c>
      <c r="N9" s="474">
        <f>M9-'Tabela 1.1.2 '!M9</f>
        <v>2181595.0099999998</v>
      </c>
    </row>
    <row r="10" spans="1:14" ht="35.25" customHeight="1">
      <c r="B10" s="398" t="s">
        <v>13</v>
      </c>
      <c r="C10" s="135" t="s">
        <v>14</v>
      </c>
      <c r="D10" s="313">
        <v>0</v>
      </c>
      <c r="E10" s="313">
        <v>0</v>
      </c>
      <c r="F10" s="313">
        <v>0</v>
      </c>
      <c r="G10" s="313"/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470">
        <f t="shared" ref="M10:M18" si="2">D10+E10+F10+G10+H10-I10-J10-K10-L10</f>
        <v>0</v>
      </c>
      <c r="N10" s="475">
        <f>M10-'Tabela 1.1.2 '!M10</f>
        <v>0</v>
      </c>
    </row>
    <row r="11" spans="1:14" ht="54" customHeight="1">
      <c r="B11" s="398" t="s">
        <v>15</v>
      </c>
      <c r="C11" s="135" t="s">
        <v>16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470">
        <f t="shared" si="2"/>
        <v>0</v>
      </c>
      <c r="N11" s="475">
        <f>M11</f>
        <v>0</v>
      </c>
    </row>
    <row r="12" spans="1:14" ht="42" customHeight="1">
      <c r="B12" s="398" t="s">
        <v>17</v>
      </c>
      <c r="C12" s="135" t="s">
        <v>441</v>
      </c>
      <c r="D12" s="313">
        <v>3097972.32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470">
        <f t="shared" si="2"/>
        <v>3097972.32</v>
      </c>
      <c r="N12" s="475">
        <f>M12-'Tabela 1.1.2 '!M11</f>
        <v>2178001.9899999998</v>
      </c>
    </row>
    <row r="13" spans="1:14" ht="36.75" customHeight="1">
      <c r="B13" s="398" t="s">
        <v>18</v>
      </c>
      <c r="C13" s="135" t="s">
        <v>19</v>
      </c>
      <c r="D13" s="313">
        <v>43701.279999999999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470">
        <f t="shared" si="2"/>
        <v>43701.279999999999</v>
      </c>
      <c r="N13" s="475">
        <f>M13-'Tabela 1.1.2 '!M12</f>
        <v>3593.0199999999968</v>
      </c>
    </row>
    <row r="14" spans="1:14" ht="34.5" customHeight="1">
      <c r="B14" s="398" t="s">
        <v>20</v>
      </c>
      <c r="C14" s="135" t="s">
        <v>21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470">
        <f t="shared" si="2"/>
        <v>0</v>
      </c>
      <c r="N14" s="475">
        <f>M14-'Tabela 1.1.2 '!M13</f>
        <v>0</v>
      </c>
    </row>
    <row r="15" spans="1:14" ht="35.25" customHeight="1">
      <c r="B15" s="398" t="s">
        <v>22</v>
      </c>
      <c r="C15" s="135" t="s">
        <v>23</v>
      </c>
      <c r="D15" s="313">
        <v>734905.41</v>
      </c>
      <c r="E15" s="313">
        <v>0</v>
      </c>
      <c r="F15" s="313">
        <v>34698</v>
      </c>
      <c r="G15" s="313">
        <v>0</v>
      </c>
      <c r="H15" s="313">
        <v>6740.4</v>
      </c>
      <c r="I15" s="313">
        <v>0</v>
      </c>
      <c r="J15" s="313">
        <v>65245.96</v>
      </c>
      <c r="K15" s="313">
        <v>0</v>
      </c>
      <c r="L15" s="313">
        <v>0</v>
      </c>
      <c r="M15" s="470">
        <f t="shared" si="2"/>
        <v>711097.85000000009</v>
      </c>
      <c r="N15" s="475">
        <f>M15-'Tabela 1.1.2 '!M14</f>
        <v>0</v>
      </c>
    </row>
    <row r="16" spans="1:14" ht="35.25" customHeight="1">
      <c r="B16" s="399" t="s">
        <v>28</v>
      </c>
      <c r="C16" s="182" t="s">
        <v>175</v>
      </c>
      <c r="D16" s="313">
        <v>0</v>
      </c>
      <c r="E16" s="464">
        <v>0</v>
      </c>
      <c r="F16" s="464">
        <v>0</v>
      </c>
      <c r="G16" s="313">
        <v>0</v>
      </c>
      <c r="H16" s="464">
        <v>0</v>
      </c>
      <c r="I16" s="464">
        <v>0</v>
      </c>
      <c r="J16" s="464">
        <v>0</v>
      </c>
      <c r="K16" s="464">
        <v>0</v>
      </c>
      <c r="L16" s="464">
        <v>0</v>
      </c>
      <c r="M16" s="470">
        <f t="shared" si="2"/>
        <v>0</v>
      </c>
      <c r="N16" s="475">
        <f>M16</f>
        <v>0</v>
      </c>
    </row>
    <row r="17" spans="2:14" ht="35.25" customHeight="1">
      <c r="B17" s="398" t="s">
        <v>55</v>
      </c>
      <c r="C17" s="135" t="s">
        <v>314</v>
      </c>
      <c r="D17" s="313">
        <v>0</v>
      </c>
      <c r="E17" s="464">
        <v>0</v>
      </c>
      <c r="F17" s="464">
        <v>0</v>
      </c>
      <c r="G17" s="313">
        <v>0</v>
      </c>
      <c r="H17" s="464">
        <v>0</v>
      </c>
      <c r="I17" s="464">
        <v>0</v>
      </c>
      <c r="J17" s="464">
        <v>0</v>
      </c>
      <c r="K17" s="464">
        <v>0</v>
      </c>
      <c r="L17" s="464">
        <v>0</v>
      </c>
      <c r="M17" s="470">
        <f t="shared" si="2"/>
        <v>0</v>
      </c>
      <c r="N17" s="475">
        <f>M17</f>
        <v>0</v>
      </c>
    </row>
    <row r="18" spans="2:14" ht="37.5" customHeight="1" thickBot="1">
      <c r="B18" s="183" t="s">
        <v>57</v>
      </c>
      <c r="C18" s="167" t="s">
        <v>24</v>
      </c>
      <c r="D18" s="313">
        <v>44901.7</v>
      </c>
      <c r="E18" s="464">
        <v>0</v>
      </c>
      <c r="F18" s="464">
        <v>0</v>
      </c>
      <c r="G18" s="313">
        <v>0</v>
      </c>
      <c r="H18" s="464">
        <v>0</v>
      </c>
      <c r="I18" s="464">
        <v>0</v>
      </c>
      <c r="J18" s="464">
        <v>0</v>
      </c>
      <c r="K18" s="464">
        <v>0</v>
      </c>
      <c r="L18" s="464">
        <v>0</v>
      </c>
      <c r="M18" s="470">
        <f t="shared" si="2"/>
        <v>44901.7</v>
      </c>
      <c r="N18" s="475">
        <f>M18-'Tabela 1.1.2 '!M15</f>
        <v>0</v>
      </c>
    </row>
    <row r="19" spans="2:14" ht="35.25" customHeight="1" thickBot="1">
      <c r="B19" s="568" t="s">
        <v>352</v>
      </c>
      <c r="C19" s="569"/>
      <c r="D19" s="265">
        <f>D9+D16+D17+D18</f>
        <v>3921480.71</v>
      </c>
      <c r="E19" s="265">
        <f t="shared" ref="E19:L19" si="3">E9+E16+E17+E18</f>
        <v>0</v>
      </c>
      <c r="F19" s="265">
        <f t="shared" si="3"/>
        <v>34698</v>
      </c>
      <c r="G19" s="265">
        <f t="shared" si="3"/>
        <v>0</v>
      </c>
      <c r="H19" s="265">
        <f t="shared" si="3"/>
        <v>6740.4</v>
      </c>
      <c r="I19" s="265">
        <f t="shared" si="3"/>
        <v>0</v>
      </c>
      <c r="J19" s="265">
        <f t="shared" si="3"/>
        <v>65245.96</v>
      </c>
      <c r="K19" s="265">
        <f t="shared" si="3"/>
        <v>0</v>
      </c>
      <c r="L19" s="265">
        <f t="shared" si="3"/>
        <v>0</v>
      </c>
      <c r="M19" s="471">
        <f>M9+M16+M17+M18</f>
        <v>3897673.15</v>
      </c>
      <c r="N19" s="475">
        <f>N9+N16+N17+N18</f>
        <v>2181595.0099999998</v>
      </c>
    </row>
    <row r="20" spans="2:14" ht="54.75" customHeight="1" thickBot="1">
      <c r="B20" s="570" t="s">
        <v>351</v>
      </c>
      <c r="C20" s="571"/>
      <c r="D20" s="465" t="s">
        <v>311</v>
      </c>
      <c r="E20" s="466" t="s">
        <v>311</v>
      </c>
      <c r="F20" s="466" t="s">
        <v>311</v>
      </c>
      <c r="G20" s="467">
        <v>0</v>
      </c>
      <c r="H20" s="466" t="s">
        <v>311</v>
      </c>
      <c r="I20" s="466" t="s">
        <v>311</v>
      </c>
      <c r="J20" s="466" t="s">
        <v>311</v>
      </c>
      <c r="K20" s="468">
        <v>0</v>
      </c>
      <c r="L20" s="466" t="s">
        <v>311</v>
      </c>
      <c r="M20" s="472" t="s">
        <v>311</v>
      </c>
      <c r="N20" s="473" t="s">
        <v>311</v>
      </c>
    </row>
    <row r="22" spans="2:14">
      <c r="B22" t="s">
        <v>384</v>
      </c>
    </row>
    <row r="23" spans="2:14">
      <c r="B23" t="s">
        <v>400</v>
      </c>
    </row>
    <row r="24" spans="2:14">
      <c r="B24" t="s">
        <v>401</v>
      </c>
    </row>
    <row r="31" spans="2:14">
      <c r="C31" s="172" t="str">
        <f>'NAZWA JEDNOSTKI,SPORZĄDZIŁ,DATA'!H3</f>
        <v>Barbara Flidrzyńska</v>
      </c>
      <c r="D31" s="489" t="str">
        <f>'NAZWA JEDNOSTKI,SPORZĄDZIŁ,DATA'!I3</f>
        <v>2021-02-24</v>
      </c>
    </row>
    <row r="32" spans="2:14">
      <c r="C32" t="s">
        <v>448</v>
      </c>
      <c r="D32" t="s">
        <v>447</v>
      </c>
    </row>
    <row r="37" spans="3:3">
      <c r="C37" t="s">
        <v>453</v>
      </c>
    </row>
    <row r="38" spans="3:3">
      <c r="C38" t="s">
        <v>454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D19" sqref="D19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2" t="str">
        <f>'NAZWA JEDNOSTKI,SPORZĄDZIŁ,DATA'!B3</f>
        <v>XX Liceum Ogólnokształcące im.Juliusza Słowackiego</v>
      </c>
      <c r="B1" s="642"/>
      <c r="C1" s="642"/>
      <c r="D1" s="107"/>
      <c r="G1" s="206" t="s">
        <v>407</v>
      </c>
    </row>
    <row r="2" spans="1:12" ht="21.95" customHeight="1">
      <c r="A2" s="642"/>
      <c r="B2" s="642"/>
      <c r="C2" s="642"/>
      <c r="D2" s="75"/>
      <c r="E2" s="75"/>
      <c r="F2" s="75"/>
      <c r="G2" s="206"/>
      <c r="H2" s="75"/>
    </row>
    <row r="3" spans="1:12" ht="18" customHeight="1"/>
    <row r="4" spans="1:12" ht="36" customHeight="1">
      <c r="A4" s="753" t="s">
        <v>431</v>
      </c>
      <c r="B4" s="753"/>
      <c r="C4" s="753"/>
      <c r="D4" s="753"/>
      <c r="E4" s="753"/>
      <c r="F4" s="753"/>
      <c r="G4" s="753"/>
      <c r="H4" s="108"/>
      <c r="I4" s="108"/>
    </row>
    <row r="5" spans="1:12" ht="15.75" customHeight="1">
      <c r="A5" s="754" t="s">
        <v>276</v>
      </c>
      <c r="B5" s="754"/>
      <c r="C5" s="754"/>
      <c r="D5" s="754"/>
      <c r="E5" s="754"/>
      <c r="F5" s="754"/>
      <c r="G5" s="754"/>
    </row>
    <row r="6" spans="1:12" ht="25.5">
      <c r="A6" s="109" t="s">
        <v>0</v>
      </c>
      <c r="B6" s="109" t="s">
        <v>277</v>
      </c>
      <c r="C6" s="110" t="s">
        <v>278</v>
      </c>
      <c r="D6" s="110" t="s">
        <v>279</v>
      </c>
      <c r="E6" s="110" t="s">
        <v>280</v>
      </c>
      <c r="F6" s="110" t="s">
        <v>281</v>
      </c>
      <c r="G6" s="110" t="s">
        <v>282</v>
      </c>
      <c r="H6" s="111"/>
      <c r="I6" s="12" t="s">
        <v>37</v>
      </c>
    </row>
    <row r="7" spans="1:12">
      <c r="A7" s="112"/>
      <c r="B7" s="112"/>
      <c r="C7" s="112"/>
      <c r="D7" s="112"/>
      <c r="E7" s="408"/>
      <c r="F7" s="112"/>
      <c r="G7" s="112"/>
    </row>
    <row r="8" spans="1:12">
      <c r="A8" s="112"/>
      <c r="B8" s="112"/>
      <c r="C8" s="112"/>
      <c r="D8" s="112"/>
      <c r="E8" s="408"/>
      <c r="F8" s="112"/>
      <c r="G8" s="112"/>
    </row>
    <row r="9" spans="1:12">
      <c r="A9" s="112"/>
      <c r="B9" s="112"/>
      <c r="C9" s="112"/>
      <c r="D9" s="112"/>
      <c r="E9" s="408"/>
      <c r="F9" s="112"/>
      <c r="G9" s="112"/>
    </row>
    <row r="10" spans="1:12">
      <c r="A10" s="112"/>
      <c r="B10" s="112"/>
      <c r="C10" s="112"/>
      <c r="D10" s="112"/>
      <c r="E10" s="408"/>
      <c r="F10" s="112"/>
      <c r="G10" s="112"/>
    </row>
    <row r="11" spans="1:12">
      <c r="A11" s="112"/>
      <c r="B11" s="112"/>
      <c r="C11" s="112"/>
      <c r="D11" s="112"/>
      <c r="E11" s="408"/>
      <c r="F11" s="112"/>
      <c r="G11" s="112"/>
    </row>
    <row r="12" spans="1:12">
      <c r="A12" s="112"/>
      <c r="B12" s="112"/>
      <c r="C12" s="112"/>
      <c r="D12" s="112"/>
      <c r="E12" s="408"/>
      <c r="F12" s="112"/>
      <c r="G12" s="112"/>
      <c r="L12" s="12" t="s">
        <v>37</v>
      </c>
    </row>
    <row r="13" spans="1:12">
      <c r="A13" s="112"/>
      <c r="B13" s="112"/>
      <c r="C13" s="112"/>
      <c r="D13" s="112"/>
      <c r="E13" s="408"/>
      <c r="F13" s="112"/>
      <c r="G13" s="112"/>
    </row>
    <row r="14" spans="1:12">
      <c r="A14" s="112"/>
      <c r="B14" s="112"/>
      <c r="C14" s="112"/>
      <c r="D14" s="112"/>
      <c r="E14" s="408"/>
      <c r="F14" s="112"/>
      <c r="G14" s="112"/>
    </row>
    <row r="15" spans="1:12">
      <c r="A15" s="112"/>
      <c r="B15" s="112"/>
      <c r="C15" s="112"/>
      <c r="D15" s="112"/>
      <c r="E15" s="408"/>
      <c r="F15" s="112"/>
      <c r="G15" s="112"/>
    </row>
    <row r="16" spans="1:12" ht="15">
      <c r="A16" s="112"/>
      <c r="B16" s="510" t="s">
        <v>430</v>
      </c>
      <c r="C16" s="112"/>
      <c r="D16" s="112"/>
      <c r="E16" s="408">
        <f>SUM(E7:E15)</f>
        <v>0</v>
      </c>
      <c r="F16" s="112"/>
      <c r="G16" s="112"/>
    </row>
    <row r="17" spans="1:7" ht="15.75">
      <c r="A17" s="754" t="s">
        <v>283</v>
      </c>
      <c r="B17" s="754"/>
      <c r="C17" s="754"/>
      <c r="D17" s="754"/>
      <c r="E17" s="754"/>
      <c r="F17" s="754"/>
      <c r="G17" s="754"/>
    </row>
    <row r="18" spans="1:7" ht="25.5">
      <c r="A18" s="109" t="s">
        <v>0</v>
      </c>
      <c r="B18" s="109" t="s">
        <v>277</v>
      </c>
      <c r="C18" s="110" t="s">
        <v>278</v>
      </c>
      <c r="D18" s="110" t="s">
        <v>279</v>
      </c>
      <c r="E18" s="110" t="s">
        <v>280</v>
      </c>
      <c r="F18" s="110" t="s">
        <v>281</v>
      </c>
      <c r="G18" s="110" t="s">
        <v>282</v>
      </c>
    </row>
    <row r="19" spans="1:7">
      <c r="A19" s="112"/>
      <c r="B19" s="112"/>
      <c r="C19" s="112"/>
      <c r="D19" s="112"/>
      <c r="E19" s="408"/>
      <c r="F19" s="112"/>
      <c r="G19" s="112"/>
    </row>
    <row r="20" spans="1:7">
      <c r="A20" s="112"/>
      <c r="B20" s="112"/>
      <c r="C20" s="112"/>
      <c r="D20" s="112"/>
      <c r="E20" s="408"/>
      <c r="F20" s="112"/>
      <c r="G20" s="112"/>
    </row>
    <row r="21" spans="1:7">
      <c r="A21" s="112"/>
      <c r="B21" s="112"/>
      <c r="C21" s="112"/>
      <c r="D21" s="112"/>
      <c r="E21" s="408"/>
      <c r="F21" s="112"/>
      <c r="G21" s="112"/>
    </row>
    <row r="22" spans="1:7">
      <c r="A22" s="112"/>
      <c r="B22" s="112"/>
      <c r="C22" s="112"/>
      <c r="D22" s="112"/>
      <c r="E22" s="408"/>
      <c r="F22" s="112"/>
      <c r="G22" s="112"/>
    </row>
    <row r="23" spans="1:7">
      <c r="A23" s="112"/>
      <c r="B23" s="112"/>
      <c r="C23" s="112"/>
      <c r="D23" s="112"/>
      <c r="E23" s="408"/>
      <c r="F23" s="112"/>
      <c r="G23" s="112"/>
    </row>
    <row r="24" spans="1:7">
      <c r="A24" s="112"/>
      <c r="B24" s="112"/>
      <c r="C24" s="112"/>
      <c r="D24" s="112"/>
      <c r="E24" s="408"/>
      <c r="F24" s="112"/>
      <c r="G24" s="112"/>
    </row>
    <row r="25" spans="1:7">
      <c r="A25" s="112"/>
      <c r="B25" s="112"/>
      <c r="C25" s="112"/>
      <c r="D25" s="112"/>
      <c r="E25" s="408"/>
      <c r="F25" s="112"/>
      <c r="G25" s="112"/>
    </row>
    <row r="26" spans="1:7">
      <c r="A26" s="112"/>
      <c r="B26" s="112"/>
      <c r="C26" s="112"/>
      <c r="D26" s="112"/>
      <c r="E26" s="408"/>
      <c r="F26" s="112"/>
      <c r="G26" s="112"/>
    </row>
    <row r="27" spans="1:7">
      <c r="A27" s="112"/>
      <c r="B27" s="112"/>
      <c r="C27" s="112"/>
      <c r="D27" s="112"/>
      <c r="E27" s="408"/>
      <c r="F27" s="112"/>
      <c r="G27" s="112"/>
    </row>
    <row r="28" spans="1:7" ht="15">
      <c r="A28" s="112"/>
      <c r="B28" s="510" t="s">
        <v>430</v>
      </c>
      <c r="C28" s="112"/>
      <c r="D28" s="112"/>
      <c r="E28" s="408">
        <f>SUM(E19:E27)</f>
        <v>0</v>
      </c>
      <c r="F28" s="112"/>
      <c r="G28" s="112"/>
    </row>
    <row r="29" spans="1:7" ht="15.75">
      <c r="A29" s="78"/>
      <c r="B29" s="78"/>
      <c r="C29" s="11"/>
      <c r="D29" s="11"/>
      <c r="E29" s="11"/>
      <c r="F29" s="11"/>
      <c r="G29" s="11"/>
    </row>
    <row r="30" spans="1:7">
      <c r="A30" s="113"/>
      <c r="B30" s="113"/>
      <c r="C30" s="113"/>
      <c r="D30" s="113"/>
      <c r="E30" s="113"/>
      <c r="F30" s="755"/>
      <c r="G30" s="755"/>
    </row>
    <row r="31" spans="1:7">
      <c r="A31" s="113"/>
      <c r="B31" s="11"/>
      <c r="C31" s="11"/>
      <c r="D31" s="11"/>
      <c r="E31" s="11"/>
      <c r="F31" s="756"/>
      <c r="G31" s="757"/>
    </row>
    <row r="32" spans="1:7" ht="17.25" customHeight="1">
      <c r="A32" s="11"/>
      <c r="B32" s="514" t="str">
        <f>'NAZWA JEDNOSTKI,SPORZĄDZIŁ,DATA'!H3</f>
        <v>Barbara Flidrzyńska</v>
      </c>
      <c r="C32" s="520" t="str">
        <f>'NAZWA JEDNOSTKI,SPORZĄDZIŁ,DATA'!I3</f>
        <v>2021-02-24</v>
      </c>
      <c r="D32" s="11"/>
      <c r="E32" s="11"/>
      <c r="F32" s="751"/>
      <c r="G32" s="752"/>
    </row>
    <row r="33" spans="2:3" ht="15">
      <c r="B33" s="503" t="s">
        <v>429</v>
      </c>
      <c r="C33" s="503" t="s">
        <v>147</v>
      </c>
    </row>
    <row r="38" spans="2:3" ht="15">
      <c r="B38" t="s">
        <v>453</v>
      </c>
    </row>
    <row r="39" spans="2:3" ht="15">
      <c r="B39" t="s">
        <v>454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I31" sqref="I31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58" t="str">
        <f>'NAZWA JEDNOSTKI,SPORZĄDZIŁ,DATA'!B3</f>
        <v>XX Liceum Ogólnokształcące im.Juliusza Słowackiego</v>
      </c>
      <c r="B1" s="758"/>
      <c r="C1" s="758"/>
      <c r="D1" s="18"/>
      <c r="E1" s="81"/>
      <c r="F1" s="81"/>
      <c r="G1" s="206" t="s">
        <v>408</v>
      </c>
      <c r="H1" s="81"/>
    </row>
    <row r="2" spans="1:9" ht="21.95" customHeight="1">
      <c r="A2" s="758"/>
      <c r="B2" s="758"/>
      <c r="C2" s="758"/>
      <c r="D2" s="388"/>
      <c r="E2" s="388"/>
      <c r="F2" s="388"/>
      <c r="G2" s="206"/>
      <c r="H2" s="388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2" t="s">
        <v>284</v>
      </c>
      <c r="B4" s="762"/>
      <c r="C4" s="762"/>
      <c r="D4" s="762"/>
      <c r="E4" s="762"/>
      <c r="F4" s="762"/>
      <c r="G4" s="762"/>
      <c r="H4" s="108"/>
    </row>
    <row r="5" spans="1:9" ht="15.75" customHeight="1">
      <c r="A5" s="754" t="s">
        <v>285</v>
      </c>
      <c r="B5" s="754"/>
      <c r="C5" s="754"/>
      <c r="D5" s="754"/>
      <c r="E5" s="754"/>
      <c r="F5" s="754"/>
      <c r="G5" s="754"/>
    </row>
    <row r="6" spans="1:9" ht="25.5">
      <c r="A6" s="109" t="s">
        <v>0</v>
      </c>
      <c r="B6" s="109" t="s">
        <v>277</v>
      </c>
      <c r="C6" s="110" t="s">
        <v>278</v>
      </c>
      <c r="D6" s="110" t="s">
        <v>279</v>
      </c>
      <c r="E6" s="110" t="s">
        <v>280</v>
      </c>
      <c r="F6" s="110" t="s">
        <v>286</v>
      </c>
      <c r="G6" s="110" t="s">
        <v>282</v>
      </c>
      <c r="H6" s="111"/>
    </row>
    <row r="7" spans="1:9">
      <c r="A7" s="112"/>
      <c r="B7" s="112"/>
      <c r="C7" s="112"/>
      <c r="D7" s="112"/>
      <c r="E7" s="408"/>
      <c r="F7" s="112"/>
      <c r="G7" s="112"/>
    </row>
    <row r="8" spans="1:9">
      <c r="A8" s="112"/>
      <c r="B8" s="112"/>
      <c r="C8" s="112"/>
      <c r="D8" s="112"/>
      <c r="E8" s="408"/>
      <c r="F8" s="112"/>
      <c r="G8" s="112"/>
    </row>
    <row r="9" spans="1:9">
      <c r="A9" s="112"/>
      <c r="B9" s="112"/>
      <c r="C9" s="112"/>
      <c r="D9" s="112"/>
      <c r="E9" s="408"/>
      <c r="F9" s="112"/>
      <c r="G9" s="112"/>
    </row>
    <row r="10" spans="1:9">
      <c r="A10" s="112"/>
      <c r="B10" s="112"/>
      <c r="C10" s="112"/>
      <c r="D10" s="112"/>
      <c r="E10" s="408"/>
      <c r="F10" s="112"/>
      <c r="G10" s="112"/>
    </row>
    <row r="11" spans="1:9">
      <c r="A11" s="112"/>
      <c r="B11" s="112"/>
      <c r="C11" s="112"/>
      <c r="D11" s="112"/>
      <c r="E11" s="408"/>
      <c r="F11" s="112"/>
      <c r="G11" s="112"/>
    </row>
    <row r="12" spans="1:9">
      <c r="A12" s="114"/>
      <c r="B12" s="114"/>
      <c r="C12" s="114"/>
      <c r="D12" s="114"/>
      <c r="E12" s="409"/>
      <c r="F12" s="114"/>
      <c r="G12" s="114"/>
    </row>
    <row r="13" spans="1:9">
      <c r="A13" s="114"/>
      <c r="B13" s="114"/>
      <c r="C13" s="114"/>
      <c r="D13" s="114"/>
      <c r="E13" s="409"/>
      <c r="F13" s="114"/>
      <c r="G13" s="114"/>
    </row>
    <row r="14" spans="1:9">
      <c r="A14" s="114"/>
      <c r="B14" s="114"/>
      <c r="C14" s="114"/>
      <c r="D14" s="114"/>
      <c r="E14" s="409"/>
      <c r="F14" s="114"/>
      <c r="G14" s="114"/>
    </row>
    <row r="15" spans="1:9" ht="12.75" customHeight="1">
      <c r="A15" s="114"/>
      <c r="B15" s="114"/>
      <c r="C15" s="114"/>
      <c r="D15" s="114"/>
      <c r="E15" s="409"/>
      <c r="F15" s="114"/>
      <c r="G15" s="114"/>
    </row>
    <row r="16" spans="1:9" ht="6.75" hidden="1" customHeight="1">
      <c r="A16" s="114"/>
      <c r="B16" s="114"/>
      <c r="C16" s="114"/>
      <c r="D16" s="114"/>
      <c r="E16" s="409"/>
      <c r="F16" s="114"/>
      <c r="G16" s="114"/>
    </row>
    <row r="17" spans="1:12" hidden="1">
      <c r="A17" s="114"/>
      <c r="B17" s="114"/>
      <c r="C17" s="114"/>
      <c r="D17" s="114"/>
      <c r="E17" s="409"/>
      <c r="F17" s="114"/>
      <c r="G17" s="114"/>
    </row>
    <row r="18" spans="1:12" ht="15">
      <c r="A18" s="114"/>
      <c r="B18" s="510" t="s">
        <v>430</v>
      </c>
      <c r="C18" s="114"/>
      <c r="D18" s="114"/>
      <c r="E18" s="409">
        <f>SUM(E7:E15)</f>
        <v>0</v>
      </c>
      <c r="F18" s="114"/>
      <c r="G18" s="114"/>
    </row>
    <row r="19" spans="1:12" ht="18.75" customHeight="1">
      <c r="A19" s="763" t="s">
        <v>287</v>
      </c>
      <c r="B19" s="763"/>
      <c r="C19" s="763"/>
      <c r="D19" s="763"/>
      <c r="E19" s="763"/>
      <c r="F19" s="763"/>
      <c r="G19" s="763"/>
    </row>
    <row r="20" spans="1:12" ht="31.5" customHeight="1">
      <c r="A20" s="109" t="s">
        <v>0</v>
      </c>
      <c r="B20" s="109" t="s">
        <v>277</v>
      </c>
      <c r="C20" s="110" t="s">
        <v>278</v>
      </c>
      <c r="D20" s="110" t="s">
        <v>279</v>
      </c>
      <c r="E20" s="110" t="s">
        <v>280</v>
      </c>
      <c r="F20" s="110" t="s">
        <v>288</v>
      </c>
      <c r="G20" s="110" t="s">
        <v>282</v>
      </c>
    </row>
    <row r="21" spans="1:12">
      <c r="A21" s="112"/>
      <c r="B21" s="112"/>
      <c r="C21" s="112"/>
      <c r="D21" s="112"/>
      <c r="E21" s="408"/>
      <c r="F21" s="112"/>
      <c r="G21" s="112"/>
    </row>
    <row r="22" spans="1:12" ht="15.75">
      <c r="A22" s="112"/>
      <c r="B22" s="112"/>
      <c r="C22" s="112"/>
      <c r="D22" s="112"/>
      <c r="E22" s="408"/>
      <c r="F22" s="112"/>
      <c r="G22" s="112"/>
      <c r="L22" s="10"/>
    </row>
    <row r="23" spans="1:12" ht="12" customHeight="1">
      <c r="A23" s="115"/>
      <c r="B23" s="115"/>
      <c r="C23" s="115"/>
      <c r="D23" s="115"/>
      <c r="E23" s="410"/>
      <c r="F23" s="115"/>
      <c r="G23" s="115"/>
    </row>
    <row r="24" spans="1:12">
      <c r="A24" s="114"/>
      <c r="B24" s="114"/>
      <c r="C24" s="114"/>
      <c r="D24" s="114"/>
      <c r="E24" s="409"/>
      <c r="F24" s="114"/>
      <c r="G24" s="114"/>
    </row>
    <row r="25" spans="1:12">
      <c r="A25" s="114"/>
      <c r="B25" s="114"/>
      <c r="C25" s="114"/>
      <c r="D25" s="114"/>
      <c r="E25" s="409"/>
      <c r="F25" s="114"/>
      <c r="G25" s="114"/>
    </row>
    <row r="26" spans="1:12" ht="12.75" customHeight="1">
      <c r="A26" s="114"/>
      <c r="B26" s="114"/>
      <c r="C26" s="114"/>
      <c r="D26" s="114"/>
      <c r="E26" s="409"/>
      <c r="F26" s="114"/>
      <c r="G26" s="114"/>
    </row>
    <row r="27" spans="1:12" ht="12.75" customHeight="1">
      <c r="A27" s="114"/>
      <c r="B27" s="114"/>
      <c r="C27" s="114"/>
      <c r="D27" s="114"/>
      <c r="E27" s="409"/>
      <c r="F27" s="114"/>
      <c r="G27" s="114"/>
    </row>
    <row r="28" spans="1:12" ht="12.75" customHeight="1">
      <c r="A28" s="114"/>
      <c r="B28" s="114"/>
      <c r="C28" s="114"/>
      <c r="D28" s="114"/>
      <c r="E28" s="409"/>
      <c r="F28" s="114"/>
      <c r="G28" s="114"/>
    </row>
    <row r="29" spans="1:12" ht="12.75" customHeight="1">
      <c r="A29" s="114"/>
      <c r="B29" s="114"/>
      <c r="C29" s="114"/>
      <c r="D29" s="114"/>
      <c r="E29" s="409"/>
      <c r="F29" s="114"/>
      <c r="G29" s="114"/>
    </row>
    <row r="30" spans="1:12" ht="12" customHeight="1">
      <c r="A30" s="114"/>
      <c r="B30" s="510" t="s">
        <v>430</v>
      </c>
      <c r="C30" s="114"/>
      <c r="D30" s="114"/>
      <c r="E30" s="409">
        <f>SUM(E21:E29)</f>
        <v>0</v>
      </c>
      <c r="F30" s="114"/>
      <c r="G30" s="114"/>
    </row>
    <row r="31" spans="1:12" ht="13.5" customHeight="1"/>
    <row r="32" spans="1:12" ht="11.25" customHeight="1">
      <c r="G32" s="103"/>
    </row>
    <row r="33" spans="1:7">
      <c r="G33" s="103"/>
    </row>
    <row r="34" spans="1:7" ht="15.75">
      <c r="B34" s="514" t="str">
        <f>'NAZWA JEDNOSTKI,SPORZĄDZIŁ,DATA'!H3</f>
        <v>Barbara Flidrzyńska</v>
      </c>
      <c r="C34" s="80" t="s">
        <v>289</v>
      </c>
      <c r="D34" s="73"/>
      <c r="E34" s="521" t="str">
        <f>'NAZWA JEDNOSTKI,SPORZĄDZIŁ,DATA'!I3</f>
        <v>2021-02-24</v>
      </c>
      <c r="F34" s="764"/>
      <c r="G34" s="764"/>
    </row>
    <row r="35" spans="1:7" ht="15.75">
      <c r="A35" s="116"/>
      <c r="B35" s="513" t="s">
        <v>466</v>
      </c>
      <c r="C35" s="11"/>
      <c r="D35" s="515"/>
      <c r="E35" s="11" t="s">
        <v>147</v>
      </c>
      <c r="F35" s="761"/>
      <c r="G35" s="761"/>
    </row>
    <row r="36" spans="1:7" ht="13.5" customHeight="1">
      <c r="B36" s="88"/>
      <c r="C36" s="88"/>
      <c r="D36" s="88"/>
      <c r="E36" s="88"/>
      <c r="F36" s="759"/>
      <c r="G36" s="760"/>
    </row>
    <row r="37" spans="1:7">
      <c r="F37" s="79"/>
      <c r="G37" s="79"/>
    </row>
    <row r="40" spans="1:7" ht="15">
      <c r="B40" t="s">
        <v>453</v>
      </c>
    </row>
    <row r="41" spans="1:7" ht="15">
      <c r="B41" t="s">
        <v>454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2" sqref="G2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2" t="str">
        <f>'NAZWA JEDNOSTKI,SPORZĄDZIŁ,DATA'!B3</f>
        <v>XX Liceum Ogólnokształcące im.Juliusza Słowackiego</v>
      </c>
      <c r="B1" s="642"/>
      <c r="C1" s="642"/>
      <c r="D1" s="13"/>
      <c r="E1" s="10"/>
      <c r="F1" s="80"/>
      <c r="G1" s="13" t="s">
        <v>409</v>
      </c>
      <c r="H1" s="80"/>
    </row>
    <row r="2" spans="1:14" ht="21.95" customHeight="1">
      <c r="A2" s="642"/>
      <c r="B2" s="642"/>
      <c r="C2" s="642"/>
      <c r="D2" s="80"/>
      <c r="E2" s="80"/>
      <c r="F2" s="80"/>
      <c r="G2" s="13"/>
      <c r="H2" s="80"/>
      <c r="N2" s="11"/>
    </row>
    <row r="3" spans="1:14" ht="15.75">
      <c r="A3" s="80"/>
      <c r="B3" s="80"/>
      <c r="C3" s="80"/>
      <c r="D3" s="80"/>
      <c r="E3" s="80"/>
      <c r="F3" s="80"/>
      <c r="G3" s="80"/>
      <c r="H3" s="80"/>
      <c r="N3" s="11"/>
    </row>
    <row r="4" spans="1:14" ht="17.850000000000001" customHeight="1"/>
    <row r="5" spans="1:14" ht="43.5" customHeight="1">
      <c r="A5" s="762" t="s">
        <v>290</v>
      </c>
      <c r="B5" s="762"/>
      <c r="C5" s="762"/>
      <c r="D5" s="762"/>
      <c r="E5" s="762"/>
      <c r="F5" s="762"/>
      <c r="G5" s="762"/>
      <c r="H5" s="108"/>
    </row>
    <row r="6" spans="1:14" ht="15.75" customHeight="1">
      <c r="A6" s="766" t="s">
        <v>291</v>
      </c>
      <c r="B6" s="766"/>
      <c r="C6" s="766"/>
      <c r="D6" s="766"/>
      <c r="E6" s="766"/>
      <c r="F6" s="766"/>
      <c r="G6" s="766"/>
    </row>
    <row r="7" spans="1:14" ht="51">
      <c r="A7" s="117" t="s">
        <v>0</v>
      </c>
      <c r="B7" s="117" t="s">
        <v>277</v>
      </c>
      <c r="C7" s="118" t="s">
        <v>278</v>
      </c>
      <c r="D7" s="118" t="s">
        <v>279</v>
      </c>
      <c r="E7" s="118" t="s">
        <v>280</v>
      </c>
      <c r="F7" s="118" t="s">
        <v>292</v>
      </c>
      <c r="G7" s="118" t="s">
        <v>282</v>
      </c>
      <c r="H7" s="111"/>
    </row>
    <row r="8" spans="1:14">
      <c r="A8" s="119"/>
      <c r="B8" s="119"/>
      <c r="C8" s="119"/>
      <c r="D8" s="119"/>
      <c r="E8" s="401"/>
      <c r="F8" s="119"/>
      <c r="G8" s="119"/>
    </row>
    <row r="9" spans="1:14">
      <c r="A9" s="119"/>
      <c r="B9" s="119"/>
      <c r="C9" s="119"/>
      <c r="D9" s="119"/>
      <c r="E9" s="401"/>
      <c r="F9" s="119"/>
      <c r="G9" s="119"/>
    </row>
    <row r="10" spans="1:14">
      <c r="A10" s="119"/>
      <c r="B10" s="119"/>
      <c r="C10" s="119"/>
      <c r="D10" s="119"/>
      <c r="E10" s="401"/>
      <c r="F10" s="119"/>
      <c r="G10" s="119"/>
    </row>
    <row r="11" spans="1:14">
      <c r="A11" s="119"/>
      <c r="B11" s="119"/>
      <c r="C11" s="119"/>
      <c r="D11" s="119"/>
      <c r="E11" s="401"/>
      <c r="F11" s="119"/>
      <c r="G11" s="119"/>
    </row>
    <row r="12" spans="1:14">
      <c r="A12" s="119"/>
      <c r="B12" s="119"/>
      <c r="C12" s="119"/>
      <c r="D12" s="119"/>
      <c r="E12" s="401"/>
      <c r="F12" s="119"/>
      <c r="G12" s="119"/>
    </row>
    <row r="13" spans="1:14" ht="15.75">
      <c r="A13" s="120"/>
      <c r="B13" s="120"/>
      <c r="C13" s="120"/>
      <c r="D13" s="120"/>
      <c r="E13" s="361"/>
      <c r="F13" s="120"/>
      <c r="G13" s="120"/>
    </row>
    <row r="14" spans="1:14" ht="16.5" thickBot="1">
      <c r="A14" s="120"/>
      <c r="B14" s="120"/>
      <c r="C14" s="120"/>
      <c r="D14" s="120"/>
      <c r="E14" s="407"/>
      <c r="F14" s="120"/>
      <c r="G14" s="120"/>
    </row>
    <row r="15" spans="1:14" ht="15.75" thickBot="1">
      <c r="A15" s="121"/>
      <c r="B15" s="510" t="s">
        <v>430</v>
      </c>
      <c r="C15" s="121"/>
      <c r="D15" s="403"/>
      <c r="E15" s="406">
        <f>SUM(E8:E14)</f>
        <v>0</v>
      </c>
      <c r="F15" s="404"/>
      <c r="G15" s="121"/>
    </row>
    <row r="16" spans="1:14" ht="15.75">
      <c r="A16" s="767" t="s">
        <v>293</v>
      </c>
      <c r="B16" s="767"/>
      <c r="C16" s="767" t="s">
        <v>287</v>
      </c>
      <c r="D16" s="767"/>
      <c r="E16" s="768"/>
      <c r="F16" s="767"/>
      <c r="G16" s="767"/>
    </row>
    <row r="17" spans="1:11" ht="48.75" customHeight="1">
      <c r="A17" s="117" t="s">
        <v>0</v>
      </c>
      <c r="B17" s="117" t="s">
        <v>277</v>
      </c>
      <c r="C17" s="118" t="s">
        <v>278</v>
      </c>
      <c r="D17" s="118" t="s">
        <v>279</v>
      </c>
      <c r="E17" s="118" t="s">
        <v>280</v>
      </c>
      <c r="F17" s="118" t="s">
        <v>292</v>
      </c>
      <c r="G17" s="118" t="s">
        <v>282</v>
      </c>
    </row>
    <row r="18" spans="1:11">
      <c r="A18" s="119"/>
      <c r="B18" s="119"/>
      <c r="C18" s="119"/>
      <c r="D18" s="119"/>
      <c r="E18" s="401"/>
      <c r="F18" s="119"/>
      <c r="G18" s="119"/>
    </row>
    <row r="19" spans="1:11">
      <c r="A19" s="121"/>
      <c r="B19" s="121"/>
      <c r="C19" s="121"/>
      <c r="D19" s="121"/>
      <c r="E19" s="402"/>
      <c r="F19" s="121"/>
      <c r="G19" s="121"/>
    </row>
    <row r="20" spans="1:11">
      <c r="A20" s="121"/>
      <c r="B20" s="121"/>
      <c r="C20" s="121"/>
      <c r="D20" s="121"/>
      <c r="E20" s="402"/>
      <c r="F20" s="121"/>
      <c r="G20" s="121"/>
    </row>
    <row r="21" spans="1:11">
      <c r="A21" s="121"/>
      <c r="B21" s="121"/>
      <c r="C21" s="121"/>
      <c r="D21" s="121"/>
      <c r="E21" s="402"/>
      <c r="F21" s="121"/>
      <c r="G21" s="121"/>
    </row>
    <row r="22" spans="1:11">
      <c r="A22" s="121"/>
      <c r="B22" s="121"/>
      <c r="C22" s="121"/>
      <c r="D22" s="121"/>
      <c r="E22" s="402"/>
      <c r="F22" s="121"/>
      <c r="G22" s="121"/>
    </row>
    <row r="23" spans="1:11">
      <c r="A23" s="121"/>
      <c r="B23" s="121"/>
      <c r="C23" s="121"/>
      <c r="D23" s="121"/>
      <c r="E23" s="402"/>
      <c r="F23" s="121"/>
      <c r="G23" s="121"/>
    </row>
    <row r="24" spans="1:11" ht="13.5" thickBot="1">
      <c r="A24" s="121"/>
      <c r="B24" s="121"/>
      <c r="C24" s="121"/>
      <c r="D24" s="121"/>
      <c r="E24" s="405"/>
      <c r="F24" s="121"/>
      <c r="G24" s="121"/>
    </row>
    <row r="25" spans="1:11" ht="16.5" customHeight="1" thickBot="1">
      <c r="A25" s="121"/>
      <c r="B25" s="510" t="s">
        <v>430</v>
      </c>
      <c r="C25" s="121"/>
      <c r="D25" s="403"/>
      <c r="E25" s="406">
        <f>SUM(E18:E24)</f>
        <v>0</v>
      </c>
      <c r="F25" s="404"/>
      <c r="G25" s="121"/>
    </row>
    <row r="26" spans="1:11" ht="20.25" customHeight="1">
      <c r="A26" s="83"/>
      <c r="B26" s="83"/>
      <c r="C26" s="122"/>
      <c r="D26" s="83"/>
      <c r="E26" s="83"/>
      <c r="F26" s="83"/>
      <c r="G26" s="83"/>
    </row>
    <row r="27" spans="1:11" ht="18" customHeight="1">
      <c r="A27" s="123"/>
      <c r="B27" s="503" t="str">
        <f>'NAZWA JEDNOSTKI,SPORZĄDZIŁ,DATA'!H3</f>
        <v>Barbara Flidrzyńska</v>
      </c>
      <c r="C27" s="518" t="str">
        <f>'NAZWA JEDNOSTKI,SPORZĄDZIŁ,DATA'!I3</f>
        <v>2021-02-24</v>
      </c>
      <c r="D27" s="124"/>
      <c r="E27" s="124"/>
      <c r="F27" s="769"/>
      <c r="G27" s="769"/>
      <c r="H27" s="11"/>
      <c r="I27" s="11"/>
      <c r="J27" s="11"/>
      <c r="K27" s="11"/>
    </row>
    <row r="28" spans="1:11" ht="15" customHeight="1">
      <c r="A28" s="123"/>
      <c r="B28" s="503" t="s">
        <v>429</v>
      </c>
      <c r="C28" s="516" t="s">
        <v>147</v>
      </c>
      <c r="D28" s="124"/>
      <c r="E28" s="124"/>
      <c r="F28" s="770"/>
      <c r="G28" s="770"/>
      <c r="H28" s="11"/>
      <c r="I28" s="11"/>
      <c r="J28" s="11"/>
      <c r="K28" s="11"/>
    </row>
    <row r="29" spans="1:11" ht="12" customHeight="1">
      <c r="A29" s="83"/>
      <c r="B29" s="83"/>
      <c r="C29" s="83"/>
      <c r="D29" s="83"/>
      <c r="E29" s="83"/>
      <c r="F29" s="765"/>
      <c r="G29" s="760"/>
    </row>
    <row r="30" spans="1:11">
      <c r="F30" s="79"/>
      <c r="G30" s="79"/>
    </row>
    <row r="33" spans="2:2" ht="15">
      <c r="B33" t="s">
        <v>453</v>
      </c>
    </row>
    <row r="34" spans="2:2" ht="15">
      <c r="B34" t="s">
        <v>454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K15" sqref="K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5" t="str">
        <f>'NAZWA JEDNOSTKI,SPORZĄDZIŁ,DATA'!B3</f>
        <v>XX Liceum Ogólnokształcące im.Juliusza Słowackiego</v>
      </c>
      <c r="C1" s="555"/>
    </row>
    <row r="2" spans="2:7" ht="21.95" customHeight="1">
      <c r="B2" s="555"/>
      <c r="C2" s="555"/>
    </row>
    <row r="4" spans="2:7" ht="15.75">
      <c r="B4" s="213" t="s">
        <v>381</v>
      </c>
      <c r="C4" s="215"/>
      <c r="D4" s="214"/>
      <c r="E4" s="214"/>
      <c r="F4" s="214"/>
      <c r="G4" s="214"/>
    </row>
    <row r="7" spans="2:7" ht="15.75" thickBot="1"/>
    <row r="8" spans="2:7" ht="28.5" customHeight="1" thickBot="1">
      <c r="B8" s="232" t="s">
        <v>0</v>
      </c>
      <c r="C8" s="174" t="s">
        <v>78</v>
      </c>
      <c r="D8" s="175" t="s">
        <v>280</v>
      </c>
    </row>
    <row r="9" spans="2:7" ht="33" customHeight="1" thickBot="1">
      <c r="B9" s="233" t="s">
        <v>11</v>
      </c>
      <c r="C9" s="278" t="s">
        <v>309</v>
      </c>
      <c r="D9" s="309">
        <f>D10+D13+D16</f>
        <v>0</v>
      </c>
    </row>
    <row r="10" spans="2:7" ht="28.5" customHeight="1" thickBot="1">
      <c r="B10" s="234" t="s">
        <v>13</v>
      </c>
      <c r="C10" s="275" t="s">
        <v>310</v>
      </c>
      <c r="D10" s="276">
        <f>D11+D12</f>
        <v>0</v>
      </c>
    </row>
    <row r="11" spans="2:7" ht="28.5" customHeight="1">
      <c r="B11" s="234" t="s">
        <v>389</v>
      </c>
      <c r="C11" s="176" t="s">
        <v>394</v>
      </c>
      <c r="D11" s="27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34" t="s">
        <v>390</v>
      </c>
      <c r="C12" s="176" t="s">
        <v>395</v>
      </c>
      <c r="D12" s="272">
        <f>zał.4b!C12+zał.4b!C13+zał.4b!C14+zał.4b!C17+zał.4b!C18+zał.4b!C19+zał.4b!C22+zał.4b!C23+zał.4b!C24+zał.4b!C27+zał.4b!C28+zał.4b!C29+zał.4b!C32+zał.4b!C33+zał.4b!C34</f>
        <v>0</v>
      </c>
      <c r="G12" s="128"/>
    </row>
    <row r="13" spans="2:7" ht="30" customHeight="1" thickBot="1">
      <c r="B13" s="234" t="s">
        <v>17</v>
      </c>
      <c r="C13" s="275" t="s">
        <v>342</v>
      </c>
      <c r="D13" s="276">
        <f>D14+D15</f>
        <v>0</v>
      </c>
    </row>
    <row r="14" spans="2:7" ht="30" customHeight="1">
      <c r="B14" s="235" t="s">
        <v>391</v>
      </c>
      <c r="C14" s="207" t="s">
        <v>396</v>
      </c>
      <c r="D14" s="27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5" t="s">
        <v>392</v>
      </c>
      <c r="C15" s="207" t="s">
        <v>397</v>
      </c>
      <c r="D15" s="27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34" t="s">
        <v>18</v>
      </c>
      <c r="C16" s="275" t="s">
        <v>343</v>
      </c>
      <c r="D16" s="276">
        <f>D17+D18</f>
        <v>0</v>
      </c>
    </row>
    <row r="17" spans="2:4" ht="30" customHeight="1">
      <c r="B17" s="238" t="s">
        <v>393</v>
      </c>
      <c r="C17" s="239" t="s">
        <v>398</v>
      </c>
      <c r="D17" s="273">
        <f>zał.4d!E10+zał.4d!E11+zał.4d!E14+zał.4d!E18+zał.4d!E19+zał.4d!E28+zał.4d!E29</f>
        <v>0</v>
      </c>
    </row>
    <row r="18" spans="2:4" ht="27" customHeight="1" thickBot="1">
      <c r="B18" s="237" t="s">
        <v>416</v>
      </c>
      <c r="C18" s="177" t="s">
        <v>399</v>
      </c>
      <c r="D18" s="27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Barbara Flidrzyńska</v>
      </c>
      <c r="D22" s="491" t="str">
        <f>'NAZWA JEDNOSTKI,SPORZĄDZIŁ,DATA'!I3</f>
        <v>2021-02-24</v>
      </c>
    </row>
    <row r="23" spans="2:4">
      <c r="C23" t="s">
        <v>451</v>
      </c>
      <c r="D23" t="s">
        <v>447</v>
      </c>
    </row>
    <row r="27" spans="2:4">
      <c r="C27" t="s">
        <v>453</v>
      </c>
    </row>
    <row r="28" spans="2:4">
      <c r="C28" t="s">
        <v>454</v>
      </c>
    </row>
  </sheetData>
  <sheetProtection algorithmName="SHA-512" hashValue="D9UrUBx7JqRQTUkZU5HwH0yS2piIjcukA+dNQxDbHXK/BURWXVzgVdh/uwssES2QP0xJ0Zk99xkuacXF0bAZlQ==" saltValue="7eWl6xalzQDHyTWGLM6reA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opLeftCell="A10" zoomScale="75" zoomScaleNormal="75" workbookViewId="0">
      <selection activeCell="D30" sqref="D30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5" t="str">
        <f>'NAZWA JEDNOSTKI,SPORZĄDZIŁ,DATA'!B3</f>
        <v>XX Liceum Ogólnokształcące im.Juliusza Słowackiego</v>
      </c>
      <c r="C1" s="555"/>
    </row>
    <row r="2" spans="2:13" ht="21.95" customHeight="1">
      <c r="B2" s="555"/>
      <c r="C2" s="555"/>
      <c r="D2" s="400"/>
    </row>
    <row r="4" spans="2:13" ht="18.75" customHeight="1">
      <c r="B4" s="574" t="s">
        <v>410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6" spans="2:13" ht="15.75" thickBot="1"/>
    <row r="7" spans="2:13" ht="24.75" customHeight="1">
      <c r="B7" s="585" t="s">
        <v>0</v>
      </c>
      <c r="C7" s="587" t="s">
        <v>344</v>
      </c>
      <c r="D7" s="577" t="s">
        <v>2</v>
      </c>
      <c r="E7" s="577" t="s">
        <v>3</v>
      </c>
      <c r="F7" s="577"/>
      <c r="G7" s="577"/>
      <c r="H7" s="577"/>
      <c r="I7" s="577" t="s">
        <v>4</v>
      </c>
      <c r="J7" s="577"/>
      <c r="K7" s="577"/>
      <c r="L7" s="577"/>
      <c r="M7" s="589" t="s">
        <v>5</v>
      </c>
    </row>
    <row r="8" spans="2:13" ht="64.5" customHeight="1" thickBot="1">
      <c r="B8" s="586"/>
      <c r="C8" s="588"/>
      <c r="D8" s="578"/>
      <c r="E8" s="396" t="s">
        <v>6</v>
      </c>
      <c r="F8" s="396" t="s">
        <v>415</v>
      </c>
      <c r="G8" s="396" t="s">
        <v>383</v>
      </c>
      <c r="H8" s="396" t="s">
        <v>8</v>
      </c>
      <c r="I8" s="396" t="s">
        <v>6</v>
      </c>
      <c r="J8" s="396" t="s">
        <v>9</v>
      </c>
      <c r="K8" s="396" t="s">
        <v>383</v>
      </c>
      <c r="L8" s="396" t="s">
        <v>8</v>
      </c>
      <c r="M8" s="590"/>
    </row>
    <row r="9" spans="2:13" ht="45" customHeight="1">
      <c r="B9" s="163" t="s">
        <v>11</v>
      </c>
      <c r="C9" s="251" t="s">
        <v>25</v>
      </c>
      <c r="D9" s="530">
        <f>D10+D11+D12+D13+D14</f>
        <v>1628687.15</v>
      </c>
      <c r="E9" s="530">
        <f>E10+E11+E12+E13+E14</f>
        <v>0</v>
      </c>
      <c r="F9" s="530">
        <f t="shared" ref="F9:L9" si="0">F10+F11+F12+F13+F14</f>
        <v>100994.84999999999</v>
      </c>
      <c r="G9" s="530">
        <f t="shared" si="0"/>
        <v>0</v>
      </c>
      <c r="H9" s="530">
        <f t="shared" si="0"/>
        <v>6740.4</v>
      </c>
      <c r="I9" s="530">
        <f t="shared" si="0"/>
        <v>0</v>
      </c>
      <c r="J9" s="530">
        <f t="shared" si="0"/>
        <v>65245.96</v>
      </c>
      <c r="K9" s="530">
        <f t="shared" si="0"/>
        <v>0</v>
      </c>
      <c r="L9" s="530">
        <f t="shared" si="0"/>
        <v>0</v>
      </c>
      <c r="M9" s="463">
        <f t="shared" ref="M9:M15" si="1">D9+E9+F9+G9+H9-I9-J9-K9-L9</f>
        <v>1671176.44</v>
      </c>
    </row>
    <row r="10" spans="2:13" ht="30" customHeight="1">
      <c r="B10" s="163" t="s">
        <v>13</v>
      </c>
      <c r="C10" s="251" t="s">
        <v>26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2">
        <v>0</v>
      </c>
      <c r="L10" s="312">
        <v>0</v>
      </c>
      <c r="M10" s="463">
        <f t="shared" si="1"/>
        <v>0</v>
      </c>
    </row>
    <row r="11" spans="2:13" ht="53.25" customHeight="1">
      <c r="B11" s="398" t="s">
        <v>17</v>
      </c>
      <c r="C11" s="135" t="s">
        <v>428</v>
      </c>
      <c r="D11" s="312">
        <v>856082.49</v>
      </c>
      <c r="E11" s="312">
        <v>0</v>
      </c>
      <c r="F11" s="312">
        <v>63887.839999999997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463">
        <f t="shared" si="1"/>
        <v>919970.33</v>
      </c>
    </row>
    <row r="12" spans="2:13" ht="34.5" customHeight="1">
      <c r="B12" s="398" t="s">
        <v>18</v>
      </c>
      <c r="C12" s="135" t="s">
        <v>446</v>
      </c>
      <c r="D12" s="312">
        <v>37699.25</v>
      </c>
      <c r="E12" s="312">
        <v>0</v>
      </c>
      <c r="F12" s="312">
        <v>2409.0100000000002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463">
        <f t="shared" si="1"/>
        <v>40108.26</v>
      </c>
    </row>
    <row r="13" spans="2:13" ht="36" customHeight="1">
      <c r="B13" s="398" t="s">
        <v>20</v>
      </c>
      <c r="C13" s="182" t="s">
        <v>27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463">
        <f t="shared" si="1"/>
        <v>0</v>
      </c>
    </row>
    <row r="14" spans="2:13" ht="38.25" customHeight="1">
      <c r="B14" s="398" t="s">
        <v>22</v>
      </c>
      <c r="C14" s="135" t="s">
        <v>295</v>
      </c>
      <c r="D14" s="312">
        <v>734905.41</v>
      </c>
      <c r="E14" s="312">
        <v>0</v>
      </c>
      <c r="F14" s="312">
        <v>34698</v>
      </c>
      <c r="G14" s="312">
        <v>0</v>
      </c>
      <c r="H14" s="312">
        <v>6740.4</v>
      </c>
      <c r="I14" s="312">
        <v>0</v>
      </c>
      <c r="J14" s="312">
        <v>65245.96</v>
      </c>
      <c r="K14" s="312">
        <v>0</v>
      </c>
      <c r="L14" s="312">
        <v>0</v>
      </c>
      <c r="M14" s="463">
        <f t="shared" si="1"/>
        <v>711097.85000000009</v>
      </c>
    </row>
    <row r="15" spans="2:13" ht="49.5" customHeight="1" thickBot="1">
      <c r="B15" s="399" t="s">
        <v>28</v>
      </c>
      <c r="C15" s="182" t="s">
        <v>442</v>
      </c>
      <c r="D15" s="312">
        <v>44901.7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463">
        <f t="shared" si="1"/>
        <v>44901.7</v>
      </c>
    </row>
    <row r="16" spans="2:13" ht="38.25" customHeight="1" thickBot="1">
      <c r="B16" s="581" t="s">
        <v>353</v>
      </c>
      <c r="C16" s="582"/>
      <c r="D16" s="265">
        <f>D9+D15</f>
        <v>1673588.8499999999</v>
      </c>
      <c r="E16" s="265">
        <f t="shared" ref="E16:M16" si="2">E9+E15</f>
        <v>0</v>
      </c>
      <c r="F16" s="265">
        <f t="shared" si="2"/>
        <v>100994.84999999999</v>
      </c>
      <c r="G16" s="265">
        <f t="shared" si="2"/>
        <v>0</v>
      </c>
      <c r="H16" s="265">
        <f t="shared" si="2"/>
        <v>6740.4</v>
      </c>
      <c r="I16" s="265">
        <f t="shared" si="2"/>
        <v>0</v>
      </c>
      <c r="J16" s="265">
        <f t="shared" si="2"/>
        <v>65245.96</v>
      </c>
      <c r="K16" s="265">
        <f t="shared" si="2"/>
        <v>0</v>
      </c>
      <c r="L16" s="265">
        <f t="shared" si="2"/>
        <v>0</v>
      </c>
      <c r="M16" s="263">
        <f t="shared" si="2"/>
        <v>1716078.14</v>
      </c>
    </row>
    <row r="17" spans="2:13" ht="63" customHeight="1" thickBot="1">
      <c r="B17" s="583" t="s">
        <v>443</v>
      </c>
      <c r="C17" s="584"/>
      <c r="D17" s="466" t="s">
        <v>311</v>
      </c>
      <c r="E17" s="466" t="s">
        <v>311</v>
      </c>
      <c r="F17" s="466" t="s">
        <v>311</v>
      </c>
      <c r="G17" s="468">
        <v>0</v>
      </c>
      <c r="H17" s="466" t="s">
        <v>311</v>
      </c>
      <c r="I17" s="466" t="s">
        <v>311</v>
      </c>
      <c r="J17" s="466" t="s">
        <v>311</v>
      </c>
      <c r="K17" s="468">
        <v>0</v>
      </c>
      <c r="L17" s="466" t="s">
        <v>311</v>
      </c>
      <c r="M17" s="469" t="s">
        <v>311</v>
      </c>
    </row>
    <row r="18" spans="2:13" ht="20.25" customHeight="1">
      <c r="B18" t="s">
        <v>384</v>
      </c>
    </row>
    <row r="19" spans="2:13">
      <c r="B19" t="s">
        <v>400</v>
      </c>
    </row>
    <row r="20" spans="2:13">
      <c r="B20" t="s">
        <v>444</v>
      </c>
    </row>
    <row r="21" spans="2:13" ht="16.5" customHeight="1">
      <c r="B21" t="s">
        <v>445</v>
      </c>
    </row>
    <row r="30" spans="2:13">
      <c r="C30" t="str">
        <f>'NAZWA JEDNOSTKI,SPORZĄDZIŁ,DATA'!H3</f>
        <v>Barbara Flidrzyńska</v>
      </c>
      <c r="D30" s="488" t="str">
        <f>'NAZWA JEDNOSTKI,SPORZĄDZIŁ,DATA'!I3</f>
        <v>2021-02-24</v>
      </c>
    </row>
    <row r="31" spans="2:13">
      <c r="C31" t="s">
        <v>448</v>
      </c>
      <c r="D31" t="s">
        <v>447</v>
      </c>
    </row>
    <row r="35" spans="3:3">
      <c r="C35" t="s">
        <v>453</v>
      </c>
    </row>
    <row r="36" spans="3:3">
      <c r="C36" t="s">
        <v>454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B25" sqref="B25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5" t="str">
        <f>'NAZWA JEDNOSTKI,SPORZĄDZIŁ,DATA'!B3</f>
        <v>XX Liceum Ogólnokształcące im.Juliusza Słowackiego</v>
      </c>
      <c r="C1" s="536"/>
    </row>
    <row r="2" spans="2:4" ht="15" customHeight="1">
      <c r="B2" s="555"/>
      <c r="C2" s="536"/>
      <c r="D2" s="532"/>
    </row>
    <row r="4" spans="2:4" ht="15.75">
      <c r="B4" s="574" t="s">
        <v>478</v>
      </c>
      <c r="C4" s="574"/>
      <c r="D4" s="574"/>
    </row>
    <row r="6" spans="2:4" ht="15.75" thickBot="1"/>
    <row r="7" spans="2:4">
      <c r="B7" s="591" t="s">
        <v>78</v>
      </c>
      <c r="C7" s="589" t="s">
        <v>5</v>
      </c>
    </row>
    <row r="8" spans="2:4" ht="15.75" thickBot="1">
      <c r="B8" s="592"/>
      <c r="C8" s="590"/>
    </row>
    <row r="9" spans="2:4" ht="29.25" customHeight="1">
      <c r="B9" s="537" t="s">
        <v>479</v>
      </c>
      <c r="C9" s="353">
        <f>C10+C11+C12+C13+D14</f>
        <v>0</v>
      </c>
    </row>
    <row r="10" spans="2:4" ht="31.5" customHeight="1">
      <c r="B10" s="537" t="s">
        <v>480</v>
      </c>
      <c r="C10" s="332">
        <v>0</v>
      </c>
    </row>
    <row r="11" spans="2:4" ht="30" customHeight="1">
      <c r="B11" s="538" t="s">
        <v>481</v>
      </c>
      <c r="C11" s="332">
        <v>0</v>
      </c>
    </row>
    <row r="12" spans="2:4" ht="29.25" customHeight="1">
      <c r="B12" s="538" t="s">
        <v>482</v>
      </c>
      <c r="C12" s="332">
        <v>0</v>
      </c>
    </row>
    <row r="13" spans="2:4" ht="31.5" customHeight="1">
      <c r="B13" s="539" t="s">
        <v>483</v>
      </c>
      <c r="C13" s="332">
        <v>0</v>
      </c>
    </row>
    <row r="14" spans="2:4" ht="38.25" customHeight="1" thickBot="1">
      <c r="B14" s="540" t="s">
        <v>484</v>
      </c>
      <c r="C14" s="541">
        <v>0</v>
      </c>
    </row>
    <row r="18" spans="2:3">
      <c r="B18" s="531" t="str">
        <f>'NAZWA JEDNOSTKI,SPORZĄDZIŁ,DATA'!H3</f>
        <v>Barbara Flidrzyńska</v>
      </c>
      <c r="C18" s="491" t="str">
        <f>'NAZWA JEDNOSTKI,SPORZĄDZIŁ,DATA'!I3</f>
        <v>2021-02-24</v>
      </c>
    </row>
    <row r="19" spans="2:3">
      <c r="B19" t="s">
        <v>448</v>
      </c>
      <c r="C19" t="s">
        <v>447</v>
      </c>
    </row>
    <row r="23" spans="2:3">
      <c r="B23" t="s">
        <v>453</v>
      </c>
    </row>
    <row r="24" spans="2:3">
      <c r="B24" t="s">
        <v>454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F3" sqref="F3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4" t="str">
        <f>'NAZWA JEDNOSTKI,SPORZĄDZIŁ,DATA'!B3</f>
        <v>XX Liceum Ogólnokształcące im.Juliusza Słowackiego</v>
      </c>
      <c r="B1" s="594"/>
      <c r="C1" s="462"/>
      <c r="D1" s="462"/>
      <c r="E1" s="462"/>
      <c r="F1" s="462"/>
      <c r="G1" s="462"/>
    </row>
    <row r="2" spans="1:7" ht="21.95" customHeight="1">
      <c r="A2" s="594"/>
      <c r="B2" s="594"/>
    </row>
    <row r="3" spans="1:7" ht="23.25" customHeight="1">
      <c r="A3" s="476"/>
      <c r="B3" s="476"/>
    </row>
    <row r="4" spans="1:7" ht="15.75">
      <c r="A4" s="593" t="s">
        <v>367</v>
      </c>
      <c r="B4" s="593"/>
      <c r="C4" s="593"/>
    </row>
    <row r="6" spans="1:7" ht="15.75" thickBot="1"/>
    <row r="7" spans="1:7" ht="32.25" thickBot="1">
      <c r="A7" s="218" t="s">
        <v>0</v>
      </c>
      <c r="B7" s="151" t="s">
        <v>1</v>
      </c>
      <c r="C7" s="152" t="s">
        <v>382</v>
      </c>
    </row>
    <row r="8" spans="1:7" ht="31.5">
      <c r="A8" s="163" t="s">
        <v>11</v>
      </c>
      <c r="B8" s="148" t="s">
        <v>313</v>
      </c>
      <c r="C8" s="314">
        <v>0</v>
      </c>
    </row>
    <row r="9" spans="1:7" ht="16.5" thickBot="1">
      <c r="A9" s="217" t="s">
        <v>13</v>
      </c>
      <c r="B9" s="132" t="s">
        <v>294</v>
      </c>
      <c r="C9" s="315">
        <v>0</v>
      </c>
    </row>
    <row r="10" spans="1:7" ht="16.5" thickBot="1">
      <c r="A10" s="183" t="s">
        <v>28</v>
      </c>
      <c r="B10" s="167" t="s">
        <v>29</v>
      </c>
      <c r="C10" s="316">
        <v>0</v>
      </c>
    </row>
    <row r="11" spans="1:7" ht="16.5" thickBot="1">
      <c r="A11" s="581" t="s">
        <v>353</v>
      </c>
      <c r="B11" s="582"/>
      <c r="C11" s="290">
        <f>C8+C10</f>
        <v>0</v>
      </c>
    </row>
    <row r="12" spans="1:7" ht="15.75">
      <c r="A12" s="1"/>
    </row>
    <row r="16" spans="1:7">
      <c r="B16" s="400" t="str">
        <f>'NAZWA JEDNOSTKI,SPORZĄDZIŁ,DATA'!H3</f>
        <v>Barbara Flidrzyńska</v>
      </c>
      <c r="C16" s="492" t="str">
        <f>'NAZWA JEDNOSTKI,SPORZĄDZIŁ,DATA'!I3</f>
        <v>2021-02-24</v>
      </c>
    </row>
    <row r="17" spans="2:3">
      <c r="B17" s="400" t="s">
        <v>448</v>
      </c>
      <c r="C17" s="457" t="s">
        <v>447</v>
      </c>
    </row>
    <row r="21" spans="2:3">
      <c r="B21" t="s">
        <v>453</v>
      </c>
    </row>
    <row r="22" spans="2:3">
      <c r="B22" t="s">
        <v>454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D16" sqref="D16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5" t="str">
        <f>'NAZWA JEDNOSTKI,SPORZĄDZIŁ,DATA'!B3</f>
        <v>XX Liceum Ogólnokształcące im.Juliusza Słowackiego</v>
      </c>
      <c r="B1" s="555"/>
    </row>
    <row r="2" spans="1:4" ht="21.95" customHeight="1">
      <c r="A2" s="555"/>
      <c r="B2" s="555"/>
    </row>
    <row r="4" spans="1:4" ht="15.75">
      <c r="A4" s="574" t="s">
        <v>368</v>
      </c>
      <c r="B4" s="574"/>
      <c r="C4" s="574"/>
      <c r="D4" s="574"/>
    </row>
    <row r="6" spans="1:4" ht="15.75" thickBot="1"/>
    <row r="7" spans="1:4" ht="36" customHeight="1" thickBot="1">
      <c r="A7" s="164" t="s">
        <v>2</v>
      </c>
      <c r="B7" s="165" t="s">
        <v>148</v>
      </c>
      <c r="C7" s="165" t="s">
        <v>149</v>
      </c>
      <c r="D7" s="166" t="s">
        <v>5</v>
      </c>
    </row>
    <row r="8" spans="1:4" ht="30" customHeight="1" thickBot="1">
      <c r="A8" s="293"/>
      <c r="B8" s="294">
        <v>0</v>
      </c>
      <c r="C8" s="294">
        <v>0</v>
      </c>
      <c r="D8" s="295">
        <f>A8+B8-C8</f>
        <v>0</v>
      </c>
    </row>
    <row r="11" spans="1:4" ht="15" customHeight="1">
      <c r="A11" s="149"/>
      <c r="B11" s="149"/>
    </row>
    <row r="12" spans="1:4">
      <c r="A12" s="149"/>
      <c r="B12" s="149"/>
    </row>
    <row r="13" spans="1:4">
      <c r="A13" s="149"/>
      <c r="B13" s="149"/>
    </row>
    <row r="14" spans="1:4">
      <c r="A14" s="400" t="str">
        <f>'NAZWA JEDNOSTKI,SPORZĄDZIŁ,DATA'!H3</f>
        <v>Barbara Flidrzyńska</v>
      </c>
      <c r="B14" s="491" t="str">
        <f>'NAZWA JEDNOSTKI,SPORZĄDZIŁ,DATA'!I3</f>
        <v>2021-02-24</v>
      </c>
    </row>
    <row r="15" spans="1:4">
      <c r="A15" s="400" t="s">
        <v>448</v>
      </c>
      <c r="B15" s="400" t="s">
        <v>447</v>
      </c>
    </row>
    <row r="19" spans="1:3">
      <c r="A19" t="s">
        <v>453</v>
      </c>
    </row>
    <row r="20" spans="1:3">
      <c r="A20" t="s">
        <v>454</v>
      </c>
    </row>
    <row r="24" spans="1:3" ht="15.75">
      <c r="C24" s="128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Normal="100" workbookViewId="0">
      <selection activeCell="E10" sqref="E10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5" t="str">
        <f>'NAZWA JEDNOSTKI,SPORZĄDZIŁ,DATA'!B3</f>
        <v>XX Liceum Ogólnokształcące im.Juliusza Słowackiego</v>
      </c>
      <c r="C1" s="555"/>
    </row>
    <row r="2" spans="2:5" ht="21.95" customHeight="1">
      <c r="B2" s="555"/>
      <c r="C2" s="555"/>
    </row>
    <row r="4" spans="2:5" ht="17.25" customHeight="1">
      <c r="B4" s="593" t="s">
        <v>369</v>
      </c>
      <c r="C4" s="593"/>
      <c r="D4" s="593"/>
      <c r="E4" s="593"/>
    </row>
    <row r="5" spans="2:5" ht="16.5" customHeight="1">
      <c r="B5" s="397"/>
      <c r="C5" s="397"/>
      <c r="D5" s="397"/>
      <c r="E5" s="397"/>
    </row>
    <row r="6" spans="2:5" ht="19.5" customHeight="1" thickBot="1"/>
    <row r="7" spans="2:5" ht="60.75" customHeight="1" thickBot="1">
      <c r="B7" s="218" t="s">
        <v>0</v>
      </c>
      <c r="C7" s="180" t="s">
        <v>80</v>
      </c>
      <c r="D7" s="168" t="s">
        <v>354</v>
      </c>
      <c r="E7" s="166" t="s">
        <v>355</v>
      </c>
    </row>
    <row r="8" spans="2:5" ht="47.25" customHeight="1">
      <c r="B8" s="163" t="s">
        <v>11</v>
      </c>
      <c r="C8" s="205" t="s">
        <v>81</v>
      </c>
      <c r="D8" s="317">
        <v>0</v>
      </c>
      <c r="E8" s="314">
        <v>0</v>
      </c>
    </row>
    <row r="9" spans="2:5" ht="53.25" customHeight="1">
      <c r="B9" s="131" t="s">
        <v>28</v>
      </c>
      <c r="C9" s="135" t="s">
        <v>82</v>
      </c>
      <c r="D9" s="318">
        <v>0</v>
      </c>
      <c r="E9" s="319">
        <v>0</v>
      </c>
    </row>
    <row r="10" spans="2:5" ht="55.5" customHeight="1">
      <c r="B10" s="595" t="s">
        <v>55</v>
      </c>
      <c r="C10" s="135" t="s">
        <v>83</v>
      </c>
      <c r="D10" s="318">
        <v>0</v>
      </c>
      <c r="E10" s="319">
        <v>0</v>
      </c>
    </row>
    <row r="11" spans="2:5" ht="15.75">
      <c r="B11" s="595"/>
      <c r="C11" s="135" t="s">
        <v>84</v>
      </c>
      <c r="D11" s="318"/>
      <c r="E11" s="319"/>
    </row>
    <row r="12" spans="2:5" ht="19.5" customHeight="1" thickBot="1">
      <c r="B12" s="596"/>
      <c r="C12" s="182" t="s">
        <v>85</v>
      </c>
      <c r="D12" s="320"/>
      <c r="E12" s="321"/>
    </row>
    <row r="13" spans="2:5" ht="19.5" customHeight="1" thickBot="1">
      <c r="B13" s="581" t="s">
        <v>356</v>
      </c>
      <c r="C13" s="582"/>
      <c r="D13" s="291">
        <f>D8+D9+D10</f>
        <v>0</v>
      </c>
      <c r="E13" s="290">
        <f>E8+E9+E10</f>
        <v>0</v>
      </c>
    </row>
    <row r="18" spans="3:4">
      <c r="C18" s="400" t="str">
        <f>'NAZWA JEDNOSTKI,SPORZĄDZIŁ,DATA'!H3</f>
        <v>Barbara Flidrzyńska</v>
      </c>
      <c r="D18" s="491" t="str">
        <f>'NAZWA JEDNOSTKI,SPORZĄDZIŁ,DATA'!I3</f>
        <v>2021-02-24</v>
      </c>
    </row>
    <row r="19" spans="3:4">
      <c r="C19" s="400" t="s">
        <v>448</v>
      </c>
      <c r="D19" s="400" t="s">
        <v>447</v>
      </c>
    </row>
    <row r="23" spans="3:4">
      <c r="C23" t="s">
        <v>453</v>
      </c>
    </row>
    <row r="24" spans="3:4">
      <c r="C24" t="s">
        <v>454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D18" sqref="D18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5" t="str">
        <f>'NAZWA JEDNOSTKI,SPORZĄDZIŁ,DATA'!B3</f>
        <v>XX Liceum Ogólnokształcące im.Juliusza Słowackiego</v>
      </c>
      <c r="C1" s="555"/>
    </row>
    <row r="2" spans="2:9" ht="21.95" customHeight="1">
      <c r="B2" s="555"/>
      <c r="C2" s="555"/>
    </row>
    <row r="4" spans="2:9" ht="15.75" customHeight="1">
      <c r="B4" s="593" t="s">
        <v>418</v>
      </c>
      <c r="C4" s="604"/>
      <c r="D4" s="604"/>
      <c r="E4" s="604"/>
    </row>
    <row r="6" spans="2:9" ht="16.5" thickBot="1">
      <c r="C6" s="128"/>
      <c r="D6" s="128"/>
      <c r="E6" s="128"/>
    </row>
    <row r="7" spans="2:9" ht="19.5" customHeight="1">
      <c r="B7" s="601" t="s">
        <v>0</v>
      </c>
      <c r="C7" s="597" t="s">
        <v>86</v>
      </c>
      <c r="D7" s="599" t="s">
        <v>370</v>
      </c>
      <c r="E7" s="600"/>
    </row>
    <row r="8" spans="2:9" ht="21" customHeight="1" thickBot="1">
      <c r="B8" s="602"/>
      <c r="C8" s="598"/>
      <c r="D8" s="169" t="s">
        <v>87</v>
      </c>
      <c r="E8" s="170" t="s">
        <v>371</v>
      </c>
    </row>
    <row r="9" spans="2:9" ht="28.5" customHeight="1">
      <c r="B9" s="241" t="s">
        <v>11</v>
      </c>
      <c r="C9" s="185" t="s">
        <v>88</v>
      </c>
      <c r="D9" s="322"/>
      <c r="E9" s="323">
        <v>0</v>
      </c>
    </row>
    <row r="10" spans="2:9" ht="27.75" customHeight="1">
      <c r="B10" s="242" t="s">
        <v>28</v>
      </c>
      <c r="C10" s="186" t="s">
        <v>89</v>
      </c>
      <c r="D10" s="324"/>
      <c r="E10" s="325">
        <v>0</v>
      </c>
    </row>
    <row r="11" spans="2:9" ht="24" customHeight="1">
      <c r="B11" s="242" t="s">
        <v>55</v>
      </c>
      <c r="C11" s="186" t="s">
        <v>90</v>
      </c>
      <c r="D11" s="324"/>
      <c r="E11" s="325">
        <v>0</v>
      </c>
    </row>
    <row r="12" spans="2:9" ht="27" customHeight="1" thickBot="1">
      <c r="B12" s="243" t="s">
        <v>57</v>
      </c>
      <c r="C12" s="187" t="s">
        <v>91</v>
      </c>
      <c r="D12" s="326"/>
      <c r="E12" s="327">
        <v>0</v>
      </c>
      <c r="I12" s="128"/>
    </row>
    <row r="13" spans="2:9" ht="28.5" customHeight="1" thickBot="1">
      <c r="B13" s="568" t="s">
        <v>352</v>
      </c>
      <c r="C13" s="603"/>
      <c r="D13" s="292">
        <f>D9+D10+D11+D12</f>
        <v>0</v>
      </c>
      <c r="E13" s="292">
        <f>E9+E10+E11+E12</f>
        <v>0</v>
      </c>
      <c r="I13" s="128"/>
    </row>
    <row r="14" spans="2:9" ht="15.75">
      <c r="C14" s="1"/>
      <c r="D14" s="128"/>
      <c r="E14" s="128"/>
    </row>
    <row r="18" spans="3:4">
      <c r="C18" s="400" t="str">
        <f>'NAZWA JEDNOSTKI,SPORZĄDZIŁ,DATA'!H3</f>
        <v>Barbara Flidrzyńska</v>
      </c>
      <c r="D18" s="491" t="str">
        <f>'NAZWA JEDNOSTKI,SPORZĄDZIŁ,DATA'!I3</f>
        <v>2021-02-24</v>
      </c>
    </row>
    <row r="19" spans="3:4">
      <c r="C19" s="400" t="s">
        <v>448</v>
      </c>
      <c r="D19" s="400" t="s">
        <v>447</v>
      </c>
    </row>
    <row r="23" spans="3:4">
      <c r="C23" t="s">
        <v>453</v>
      </c>
    </row>
    <row r="24" spans="3:4">
      <c r="C24" t="s">
        <v>454</v>
      </c>
    </row>
  </sheetData>
  <sheetProtection algorithmName="SHA-512" hashValue="OxWVPcPbDsj3dyywqNcY1sbTabQ7Di3HnomUwcKZZXYHuWT1Oj1ZKIasz0351Gx/aGsatXgEqDepI0QYbsADSw==" saltValue="nkgn4PG9TI0Z8qByLeu9fQ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zał.4a</vt:lpstr>
      <vt:lpstr>zał.4b</vt:lpstr>
      <vt:lpstr>zał.4c</vt:lpstr>
      <vt:lpstr>zał.4d</vt:lpstr>
      <vt:lpstr>zał.4e</vt:lpstr>
      <vt:lpstr>zał.4f</vt:lpstr>
      <vt:lpstr>zał.4g</vt:lpstr>
      <vt:lpstr>Tabela 3.1  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USER</cp:lastModifiedBy>
  <cp:lastPrinted>2021-02-22T11:55:21Z</cp:lastPrinted>
  <dcterms:created xsi:type="dcterms:W3CDTF">2018-10-04T10:33:38Z</dcterms:created>
  <dcterms:modified xsi:type="dcterms:W3CDTF">2021-02-22T12:41:22Z</dcterms:modified>
</cp:coreProperties>
</file>