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ePUAP\BILANS_2021epuap\"/>
    </mc:Choice>
  </mc:AlternateContent>
  <bookViews>
    <workbookView xWindow="-120" yWindow="-120" windowWidth="20730" windowHeight="11160" firstSheet="20" activeTab="30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61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Tabela 3.1 (wypełnia się autom)" sheetId="47" r:id="rId26"/>
    <sheet name="zał.4a" sheetId="29" r:id="rId27"/>
    <sheet name="zał.4b" sheetId="30" r:id="rId28"/>
    <sheet name="zał.4c" sheetId="31" r:id="rId29"/>
    <sheet name="zał.4d" sheetId="32" r:id="rId30"/>
    <sheet name="zał.4e" sheetId="33" r:id="rId31"/>
    <sheet name="zał.4f" sheetId="34" r:id="rId32"/>
    <sheet name="zał.4g" sheetId="35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'!$A$1:$E$29</definedName>
    <definedName name="_xlnm.Print_Area" localSheetId="21">'Tabela 2.3'!$A$1:$F$24</definedName>
    <definedName name="_xlnm.Print_Area" localSheetId="24">'zał. 3'!$A$1:$F$73</definedName>
    <definedName name="_xlnm.Print_Area" localSheetId="26">zał.4a!$A$1:$D$63</definedName>
    <definedName name="_xlnm.Print_Area" localSheetId="28">zał.4c!$A$1:$F$103</definedName>
    <definedName name="_xlnm.Print_Area" localSheetId="29">zał.4d!$A$1:$E$65</definedName>
    <definedName name="_xlnm.Print_Area" localSheetId="30">zał.4e!$A$1:$G$39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2" l="1"/>
  <c r="D17" i="16"/>
  <c r="D21" i="61" l="1"/>
  <c r="C21" i="61"/>
  <c r="F16" i="61"/>
  <c r="E16" i="61"/>
  <c r="D16" i="61"/>
  <c r="G15" i="61"/>
  <c r="G14" i="61"/>
  <c r="G13" i="61"/>
  <c r="G12" i="61"/>
  <c r="G11" i="61"/>
  <c r="G10" i="61"/>
  <c r="G9" i="61"/>
  <c r="B1" i="61"/>
  <c r="G16" i="61" l="1"/>
  <c r="D17" i="47"/>
  <c r="D11" i="11" l="1"/>
  <c r="B1" i="60"/>
  <c r="C18" i="60"/>
  <c r="B18" i="60"/>
  <c r="C9" i="60"/>
  <c r="D8" i="20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C64" i="25"/>
  <c r="D22" i="47" l="1"/>
  <c r="C27" i="35"/>
  <c r="E34" i="34"/>
  <c r="C32" i="33"/>
  <c r="D58" i="32"/>
  <c r="D96" i="31"/>
  <c r="C37" i="30"/>
  <c r="C55" i="29"/>
  <c r="C20" i="45"/>
  <c r="D16" i="21"/>
  <c r="C15" i="12"/>
  <c r="D17" i="6"/>
  <c r="D15" i="11"/>
  <c r="D15" i="50"/>
  <c r="D16" i="10"/>
  <c r="D17" i="9"/>
  <c r="D21" i="16"/>
  <c r="D16" i="48"/>
  <c r="D17" i="8"/>
  <c r="D18" i="7"/>
  <c r="D21" i="5"/>
  <c r="D18" i="15"/>
  <c r="D18" i="13"/>
  <c r="B14" i="20"/>
  <c r="C22" i="47"/>
  <c r="B27" i="35"/>
  <c r="B34" i="34"/>
  <c r="B32" i="33"/>
  <c r="E28" i="33"/>
  <c r="E16" i="33"/>
  <c r="B58" i="32"/>
  <c r="B96" i="31"/>
  <c r="B37" i="30"/>
  <c r="B20" i="45"/>
  <c r="C17" i="6"/>
  <c r="B55" i="29"/>
  <c r="C16" i="21"/>
  <c r="B15" i="12"/>
  <c r="C15" i="11"/>
  <c r="C15" i="50"/>
  <c r="C16" i="10"/>
  <c r="C17" i="9"/>
  <c r="C21" i="16"/>
  <c r="C16" i="48"/>
  <c r="C17" i="8"/>
  <c r="C18" i="7"/>
  <c r="C21" i="5"/>
  <c r="C18" i="15"/>
  <c r="C18" i="13"/>
  <c r="A14" i="20"/>
  <c r="B16" i="4"/>
  <c r="C16" i="4"/>
  <c r="D30" i="58"/>
  <c r="C30" i="58"/>
  <c r="D31" i="57"/>
  <c r="C31" i="57"/>
  <c r="D9" i="8"/>
  <c r="B1" i="47"/>
  <c r="A1" i="35"/>
  <c r="A1" i="34"/>
  <c r="A1" i="33"/>
  <c r="A1" i="32"/>
  <c r="A1" i="31"/>
  <c r="B1" i="30"/>
  <c r="B1" i="29"/>
  <c r="B1" i="25"/>
  <c r="A1" i="24"/>
  <c r="C1" i="21"/>
  <c r="B10" i="54"/>
  <c r="B1" i="6"/>
  <c r="B1" i="11"/>
  <c r="B1" i="50"/>
  <c r="B1" i="10"/>
  <c r="B1" i="8"/>
  <c r="B1" i="9"/>
  <c r="B1" i="16"/>
  <c r="B1" i="48" l="1"/>
  <c r="B1" i="7"/>
  <c r="B1" i="5"/>
  <c r="B1" i="15"/>
  <c r="B1" i="13"/>
  <c r="A1" i="20"/>
  <c r="A1" i="4"/>
  <c r="B1" i="58"/>
  <c r="B1" i="57"/>
  <c r="A1" i="45"/>
  <c r="D13" i="15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E13" i="13" l="1"/>
  <c r="D15" i="47"/>
  <c r="D14" i="47"/>
  <c r="D8" i="6"/>
  <c r="C9" i="45"/>
  <c r="G8" i="6"/>
  <c r="F8" i="6"/>
  <c r="H12" i="6"/>
  <c r="E8" i="6"/>
  <c r="D10" i="8"/>
  <c r="D11" i="8"/>
  <c r="D12" i="8" s="1"/>
  <c r="E10" i="5"/>
  <c r="E8" i="5" s="1"/>
  <c r="D8" i="7"/>
  <c r="F10" i="5"/>
  <c r="F8" i="5" s="1"/>
  <c r="G10" i="5"/>
  <c r="G8" i="5" s="1"/>
  <c r="H11" i="5"/>
  <c r="H12" i="5"/>
  <c r="H13" i="5"/>
  <c r="H14" i="5"/>
  <c r="H9" i="5"/>
  <c r="D10" i="5"/>
  <c r="D8" i="5" s="1"/>
  <c r="E17" i="16"/>
  <c r="F13" i="9"/>
  <c r="E13" i="9"/>
  <c r="F12" i="10"/>
  <c r="E12" i="10"/>
  <c r="E11" i="50"/>
  <c r="D11" i="50"/>
  <c r="C11" i="45"/>
  <c r="G12" i="8"/>
  <c r="F12" i="8"/>
  <c r="E12" i="8"/>
  <c r="G8" i="7"/>
  <c r="F8" i="7"/>
  <c r="E8" i="7"/>
  <c r="E13" i="15"/>
  <c r="D13" i="13"/>
  <c r="C11" i="4"/>
  <c r="H9" i="6"/>
  <c r="H8" i="7" l="1"/>
  <c r="H11" i="6"/>
  <c r="H10" i="6"/>
  <c r="H8" i="6"/>
  <c r="H10" i="5"/>
  <c r="H8" i="5"/>
  <c r="D10" i="47"/>
  <c r="D13" i="47"/>
  <c r="D16" i="47"/>
  <c r="D9" i="47" l="1"/>
</calcChain>
</file>

<file path=xl/comments1.xml><?xml version="1.0" encoding="utf-8"?>
<comments xmlns="http://schemas.openxmlformats.org/spreadsheetml/2006/main">
  <authors>
    <author>Gosia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</commentList>
</comments>
</file>

<file path=xl/comments11.xml><?xml version="1.0" encoding="utf-8"?>
<comments xmlns="http://schemas.openxmlformats.org/spreadsheetml/2006/main">
  <authors>
    <author>Gosia</author>
    <author>Malgorzata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2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</commentList>
</comments>
</file>

<file path=xl/comments13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</commentList>
</comments>
</file>

<file path=xl/comments14.xml><?xml version="1.0" encoding="utf-8"?>
<comments xmlns="http://schemas.openxmlformats.org/spreadsheetml/2006/main">
  <authors>
    <author>Malgorzata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EDUKACJI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NE WYCIAGU BANKOWEGO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ŚR. PIENIĘŻNYCH POZOSTAJĄCA NA WYDZIELONYM RACHUNKU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POZ. BILANSU B.II.2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"SALDO ZGODNE Z POWIERDZENIEM SALD NA DZIEŃ 31.12.2020
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>
  <authors>
    <author>Malgorzata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>
  <authors>
    <author>Malgorzata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>
  <authors>
    <author>Gosia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comments9.xml><?xml version="1.0" encoding="utf-8"?>
<comments xmlns="http://schemas.openxmlformats.org/spreadsheetml/2006/main">
  <authors>
    <author>Gosia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sharedStrings.xml><?xml version="1.0" encoding="utf-8"?>
<sst xmlns="http://schemas.openxmlformats.org/spreadsheetml/2006/main" count="1032" uniqueCount="533">
  <si>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</si>
  <si>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</si>
  <si>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</si>
  <si>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</si>
  <si>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</si>
  <si>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</si>
  <si>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</si>
  <si>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</si>
  <si>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</si>
  <si>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</si>
  <si>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</si>
  <si>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</si>
  <si>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</si>
  <si>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</si>
  <si>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</si>
  <si>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</si>
  <si>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</si>
  <si>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</si>
  <si>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</si>
  <si>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</si>
  <si>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</si>
  <si>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</si>
  <si>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</si>
  <si>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</si>
  <si>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</si>
  <si>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</si>
  <si>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</si>
  <si>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</si>
  <si>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</si>
  <si>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</si>
  <si>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</si>
  <si>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</si>
  <si>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</si>
  <si>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</si>
  <si>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</si>
  <si>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</si>
  <si>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</si>
  <si>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</si>
  <si>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</si>
  <si>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</si>
  <si>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</si>
  <si>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</si>
  <si>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</si>
  <si>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</si>
  <si>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</si>
  <si>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</si>
  <si>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</si>
  <si>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</si>
  <si>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</si>
  <si>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</si>
  <si>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</si>
  <si>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</si>
  <si>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</si>
  <si>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</si>
  <si>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</si>
  <si>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</si>
  <si>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</si>
  <si>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</si>
  <si>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</si>
  <si>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</si>
  <si>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</si>
  <si>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</si>
  <si>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</si>
  <si>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</si>
  <si>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</si>
  <si>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</si>
  <si>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</si>
  <si>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</si>
  <si>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</si>
  <si>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</si>
  <si>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</si>
  <si>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</si>
  <si>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</si>
  <si>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</si>
  <si>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</si>
  <si>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</si>
  <si>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</si>
  <si>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</si>
  <si>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</si>
  <si>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</si>
  <si>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</si>
  <si>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</si>
  <si>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</si>
  <si>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</si>
  <si>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</si>
  <si>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</si>
  <si>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</si>
  <si>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</si>
  <si>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</si>
  <si>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</si>
  <si>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</si>
  <si>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</si>
  <si>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</si>
  <si>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</si>
  <si>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</si>
  <si>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</si>
  <si>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</si>
  <si>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</si>
  <si>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</si>
  <si>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</si>
  <si>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</si>
  <si>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</si>
  <si>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</si>
  <si>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</si>
  <si>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</si>
  <si>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</si>
  <si>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</si>
  <si>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</si>
  <si>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</si>
  <si>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</si>
  <si>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</si>
  <si>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</si>
  <si>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</si>
  <si>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</si>
  <si>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</si>
  <si>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</si>
  <si>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</si>
  <si>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</si>
  <si>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</si>
  <si>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</si>
  <si>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</si>
  <si>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</si>
  <si>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</si>
  <si>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</si>
  <si>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</si>
  <si>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</si>
  <si>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</si>
  <si>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</si>
  <si>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</si>
  <si>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</si>
  <si>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</si>
  <si>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</si>
  <si>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</si>
  <si>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</si>
  <si>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</si>
  <si>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</si>
  <si>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</si>
  <si>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</si>
  <si>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</si>
  <si>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</si>
  <si>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</si>
  <si>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</si>
  <si>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</si>
  <si>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</si>
  <si>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</si>
  <si>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</si>
  <si>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</si>
  <si>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</si>
  <si>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</si>
  <si>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</si>
  <si>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</si>
  <si>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</si>
  <si>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</si>
  <si>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</si>
  <si>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</si>
  <si>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</si>
  <si>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</si>
  <si>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</si>
  <si>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</si>
  <si>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</si>
  <si>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</si>
  <si>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</si>
  <si>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</si>
  <si>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</si>
  <si>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</si>
  <si>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</si>
  <si>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</si>
  <si>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</si>
  <si>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</si>
  <si>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</si>
  <si>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</si>
  <si>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</si>
  <si>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</si>
  <si>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</si>
  <si>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</si>
  <si>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</si>
  <si>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</si>
  <si>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</si>
  <si>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</si>
  <si>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</si>
  <si>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</si>
  <si>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</si>
  <si>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</si>
  <si>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</si>
  <si>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</si>
  <si>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</si>
  <si>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</si>
  <si>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</si>
  <si>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</si>
  <si>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</si>
  <si>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</si>
  <si>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</si>
  <si>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</si>
  <si>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</si>
  <si>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</si>
  <si>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</si>
  <si>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</si>
  <si>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</si>
  <si>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</si>
  <si>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</si>
  <si>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</si>
  <si>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</si>
  <si>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</si>
  <si>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</si>
  <si>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</si>
  <si>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</si>
  <si>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</si>
  <si>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</si>
  <si>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</si>
  <si>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</si>
  <si>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</si>
  <si>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</si>
  <si>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</si>
  <si>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</si>
  <si>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</si>
  <si>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</si>
  <si>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</si>
  <si>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</si>
  <si>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</si>
  <si>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</si>
  <si>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</si>
  <si>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</si>
  <si>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</si>
  <si>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</si>
  <si>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</si>
  <si>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</si>
  <si>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</si>
  <si>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</si>
  <si>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</si>
  <si>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</si>
  <si>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</si>
  <si>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</si>
  <si>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</si>
  <si>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</si>
  <si>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</si>
  <si>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</si>
  <si>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</si>
  <si>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</si>
  <si>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</si>
  <si>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</si>
  <si>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</si>
  <si>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</si>
  <si>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</si>
  <si>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</si>
  <si>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</si>
  <si>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</si>
  <si>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</si>
  <si>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</si>
  <si>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</si>
  <si>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</si>
  <si>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</si>
  <si>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</si>
  <si>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</si>
  <si>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</si>
  <si>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</si>
  <si>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</si>
  <si>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</si>
  <si>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</si>
  <si>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</si>
  <si>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</si>
  <si>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</si>
  <si>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</si>
  <si>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</si>
  <si>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</si>
  <si>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</si>
  <si>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</si>
  <si>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</si>
  <si>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</si>
  <si>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</si>
  <si>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</si>
  <si>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</si>
  <si>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</si>
  <si>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</si>
  <si>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</si>
  <si>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</si>
  <si>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</si>
  <si>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</si>
  <si>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</si>
  <si>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</si>
  <si>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</si>
  <si>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</si>
  <si>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</si>
  <si>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</si>
  <si>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</si>
  <si>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</si>
  <si>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</si>
  <si>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</si>
  <si>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</si>
  <si>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</si>
  <si>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</si>
  <si>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</si>
  <si>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</si>
  <si>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</si>
  <si>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</si>
  <si>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</si>
  <si>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</si>
  <si>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</si>
  <si>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</si>
  <si>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</si>
  <si>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</si>
  <si>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</si>
  <si>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</si>
  <si>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</si>
  <si>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</si>
  <si>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</si>
  <si>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</si>
  <si>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</si>
  <si>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</si>
  <si>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</si>
  <si>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</si>
  <si>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</si>
  <si>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</si>
  <si>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</si>
  <si>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</si>
  <si>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</si>
  <si>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</si>
  <si>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</si>
  <si>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</si>
  <si>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</si>
  <si>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</si>
  <si>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</si>
  <si>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</si>
  <si>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</si>
  <si>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</si>
  <si>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</si>
  <si>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</si>
  <si>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</si>
  <si>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</si>
  <si>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</si>
  <si>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</si>
  <si>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</si>
  <si>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</si>
  <si>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</si>
  <si>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</si>
  <si>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</si>
  <si>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</si>
  <si>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</si>
  <si>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</si>
  <si>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</si>
  <si>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</si>
  <si>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</si>
  <si>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</si>
  <si>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</si>
  <si>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</si>
  <si>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</si>
  <si>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</si>
  <si>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</si>
  <si>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</si>
  <si>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</si>
  <si>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</si>
  <si>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</si>
  <si>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</si>
  <si>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</si>
  <si>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</si>
  <si>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</si>
  <si>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</si>
  <si>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</si>
  <si>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</si>
  <si>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</si>
  <si>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</si>
  <si>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</si>
  <si>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</si>
  <si>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</si>
  <si>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</si>
  <si>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</si>
  <si>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</si>
  <si>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</si>
  <si>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</si>
  <si>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</si>
  <si>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</si>
  <si>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</si>
  <si>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</si>
  <si>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</si>
  <si>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</si>
  <si>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</si>
  <si>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</si>
  <si>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</si>
  <si>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</si>
  <si>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</si>
  <si>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</si>
  <si>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</si>
  <si>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</si>
  <si>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</si>
  <si>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</si>
  <si>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</si>
  <si>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</si>
  <si>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</si>
  <si>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</si>
  <si>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</si>
  <si>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</si>
  <si>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</si>
  <si>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</si>
  <si>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</si>
  <si>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</si>
  <si>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</si>
  <si>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</si>
  <si>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</si>
  <si>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</si>
  <si>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</si>
  <si>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</si>
  <si>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</si>
  <si>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</si>
  <si>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</si>
  <si>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</si>
  <si>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</si>
  <si>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</si>
  <si>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</si>
  <si>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</si>
  <si>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</si>
  <si>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</si>
  <si>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</si>
  <si>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</si>
  <si>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</si>
  <si>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</si>
  <si>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</si>
  <si>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</si>
  <si>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</si>
  <si>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</si>
  <si>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</si>
  <si>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</si>
  <si>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</si>
  <si>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</si>
  <si>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</si>
  <si>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</si>
  <si>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</si>
  <si>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</si>
  <si>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</si>
  <si>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</si>
  <si>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</si>
  <si>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</si>
  <si>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</si>
  <si>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</si>
  <si>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</si>
  <si>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</si>
  <si>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</si>
  <si>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</si>
  <si>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</si>
  <si>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</si>
  <si>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</si>
  <si>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</si>
  <si>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</si>
  <si>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</si>
  <si>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</si>
  <si>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</si>
  <si>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</si>
  <si>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</si>
  <si>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</si>
  <si>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</si>
  <si>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   ………….........................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</si>
  <si>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</si>
  <si>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</si>
  <si>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</si>
  <si>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</si>
  <si>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</si>
  <si>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sporzadził</t>
  </si>
  <si>
    <t>Nazwa jednostki</t>
  </si>
  <si>
    <t>potwierdzenie sald</t>
  </si>
  <si>
    <t>weryfikacja sald</t>
  </si>
  <si>
    <t>potwierdzenie sald/weryfikacja sald</t>
  </si>
  <si>
    <t>spis z natury</t>
  </si>
  <si>
    <t xml:space="preserve">(główny księgowy)                </t>
  </si>
  <si>
    <t>….................................</t>
  </si>
  <si>
    <t>….....................................</t>
  </si>
  <si>
    <t>(główny księgowy)                                                                         (rok, miesiąc, dzień)                                 (kierownik jednostki obsługującej</t>
  </si>
  <si>
    <t>UZPEŁNIENIE DANYCH JEST OBOWIĄZKOWE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</si>
  <si>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</si>
  <si>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</si>
  <si>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</si>
  <si>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</si>
  <si>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</si>
  <si>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</si>
  <si>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</si>
  <si>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</si>
  <si>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</si>
  <si>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</si>
  <si>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</si>
  <si>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</si>
  <si>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</si>
  <si>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01.01.2021 do 31.12.2021</t>
    </r>
  </si>
  <si>
    <t>1) Sprawozdanie finansowe   za rok 2021</t>
  </si>
  <si>
    <t xml:space="preserve"> ROK 2021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</si>
  <si>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</si>
  <si>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Dane prezentowane w Tabeli 1.1.2</t>
  </si>
  <si>
    <t>Dane prezentowane w Tabeli 1.1.1</t>
  </si>
  <si>
    <t>Środki pieniężne państwowego funduszu celowego</t>
  </si>
  <si>
    <t xml:space="preserve"> Rozliczenia międzyokresowe (aktywa)</t>
  </si>
  <si>
    <t>Odpisy z wyniku finansowego (nadwyżka środków obrotowych) (-)</t>
  </si>
  <si>
    <t>Fundusze placówek</t>
  </si>
  <si>
    <t>Rozliczenia międzyokresowe (pasywa)</t>
  </si>
  <si>
    <t>5.3.</t>
  </si>
  <si>
    <t>umowy wsparcia</t>
  </si>
  <si>
    <t>B.IV</t>
  </si>
  <si>
    <t>D.III, D.IV</t>
  </si>
  <si>
    <t>Wartość w roku obrotowym</t>
  </si>
  <si>
    <t>w tym:</t>
  </si>
  <si>
    <t xml:space="preserve"> Koszt wytworzenia środków trwałych w budowie wytworzonych w roku obrotowym</t>
  </si>
  <si>
    <t>Barbara Flidrzyńska</t>
  </si>
  <si>
    <t>2022.02.24</t>
  </si>
  <si>
    <t>D.II.2</t>
  </si>
  <si>
    <t>Wydział Edukacji</t>
  </si>
  <si>
    <t>środki finansowe na WR art..223 Ustawy o finansach publicznych- saldo zgodne z potwierdzeniem sald na dz.31.12.2021</t>
  </si>
  <si>
    <t>31.12.2021</t>
  </si>
  <si>
    <t>93-552 Łódź, karola Bohdanowicza 11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</si>
  <si>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  dział/działy klasyfikacji budżetowej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 xml:space="preserve">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 8531B   dział/działy klasyfikacji budżetowej 801, 851, 854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</si>
  <si>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....................nie występują.......................................</t>
  </si>
  <si>
    <t>Dane prezentowane w Tabeli 1.1.3  nie występuje</t>
  </si>
  <si>
    <t>Proszę podać kwotę w przypadku posiadania informacji
- …nie występuje…….</t>
  </si>
  <si>
    <t>Dane prezentowane w Tabeli 1.3   nie występuje</t>
  </si>
  <si>
    <t>Dane prezentowane w Tabeli 1.4   nie występuje</t>
  </si>
  <si>
    <t>Dane prezentowane w Tabeli 1.5  nie występuje</t>
  </si>
  <si>
    <t>Dane prezentowane w Tabeli 1.6  nie występuje</t>
  </si>
  <si>
    <t>Dane prezentowane w Tabeli 1.7 nie występuje</t>
  </si>
  <si>
    <t>Dane prezentowane w Tabeli 1.8  nie występuje</t>
  </si>
  <si>
    <t>Dane prezentowane w Tabeli 1.9  nie występuje</t>
  </si>
  <si>
    <t>Dane prezentowane w Tabeli 1.10 nie występuje</t>
  </si>
  <si>
    <t>Dane prezentowane w Tabeli 1.11  nie występuje</t>
  </si>
  <si>
    <t>Dane prezentowane w Tabeli 1.12  nie występuje</t>
  </si>
  <si>
    <t>Dane prezentowane w Tabeli 1.13.1 nie występuje</t>
  </si>
  <si>
    <t>Dane prezentowane w Tabeli 1.13.2 nie występuje</t>
  </si>
  <si>
    <t>Dane prezentowane w Tabeli 1.14  nie występuje</t>
  </si>
  <si>
    <t>inne informacje  nie występuje</t>
  </si>
  <si>
    <t>Dane prezentowane w Tabeli 2.1  nie występuje</t>
  </si>
  <si>
    <t>Dane prezentowane w Tabeli 2.2  nie występuje</t>
  </si>
  <si>
    <t>Dane prezentowane w Tabeli 2.3 nie występuje</t>
  </si>
  <si>
    <t>Dane prezentowane w Tabeli 2.5.1  nie występuje</t>
  </si>
  <si>
    <t>Dane prezentowane w Tabeli 3.1  nie występuje</t>
  </si>
  <si>
    <t xml:space="preserve">                                                                                                                                      2022.02.24</t>
  </si>
  <si>
    <r>
      <t xml:space="preserve">(kierownik jednostki </t>
    </r>
    <r>
      <rPr>
        <sz val="12"/>
        <rFont val="Times New Roman"/>
        <family val="1"/>
        <charset val="238"/>
      </rPr>
      <t xml:space="preserve"> )</t>
    </r>
  </si>
  <si>
    <t>WB 99/2021</t>
  </si>
  <si>
    <t>nie występuje</t>
  </si>
  <si>
    <r>
      <t>(kierownik jednostk</t>
    </r>
    <r>
      <rPr>
        <strike/>
        <sz val="10"/>
        <rFont val="Arial CE"/>
        <charset val="238"/>
      </rPr>
      <t>i</t>
    </r>
    <r>
      <rPr>
        <sz val="10"/>
        <rFont val="Arial CE"/>
        <charset val="238"/>
      </rPr>
      <t>/</t>
    </r>
    <r>
      <rPr>
        <strike/>
        <sz val="10"/>
        <rFont val="Arial CE"/>
        <charset val="238"/>
      </rPr>
      <t>jednostki obsługującej</t>
    </r>
    <r>
      <rPr>
        <sz val="10"/>
        <rFont val="Arial CE"/>
        <charset val="238"/>
      </rPr>
      <t>,</t>
    </r>
    <r>
      <rPr>
        <strike/>
        <sz val="10"/>
        <rFont val="Arial CE"/>
        <charset val="238"/>
      </rPr>
      <t xml:space="preserve">komórki organizacyjnej </t>
    </r>
    <r>
      <rPr>
        <sz val="10"/>
        <rFont val="Arial CE"/>
        <charset val="238"/>
      </rPr>
      <t>)*</t>
    </r>
  </si>
  <si>
    <t>weryfikacja sald/spis z natury</t>
  </si>
  <si>
    <t>XX Liceum Ogólnokształcące                               im. Juliusza Słowackiego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</si>
</sst>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0"/>
      <name val="Arial CE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725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Border="1" applyAlignment="1">
      <alignment horizontal="left"/>
    </xf>
    <xf numFmtId="0" fontId="12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Border="1" applyAlignment="1">
      <alignment horizontal="center" vertical="top" wrapText="1"/>
    </xf>
    <xf numFmtId="0" fontId="18" fillId="0" borderId="0" xfId="8" applyFont="1" applyBorder="1" applyAlignment="1">
      <alignment horizontal="center" vertical="top" wrapText="1"/>
    </xf>
    <xf numFmtId="0" fontId="19" fillId="0" borderId="0" xfId="8" applyFont="1" applyBorder="1" applyAlignment="1">
      <alignment horizontal="left" vertical="top" wrapText="1"/>
    </xf>
    <xf numFmtId="0" fontId="19" fillId="0" borderId="0" xfId="8" applyFont="1" applyBorder="1" applyAlignment="1">
      <alignment vertical="top"/>
    </xf>
    <xf numFmtId="0" fontId="11" fillId="0" borderId="0" xfId="8" applyFont="1" applyBorder="1" applyAlignment="1">
      <alignment horizontal="left" vertical="top" wrapText="1"/>
    </xf>
    <xf numFmtId="0" fontId="13" fillId="0" borderId="0" xfId="8" applyFont="1" applyBorder="1" applyAlignment="1">
      <alignment vertical="center"/>
    </xf>
    <xf numFmtId="0" fontId="19" fillId="0" borderId="0" xfId="8" applyFont="1" applyBorder="1" applyAlignment="1">
      <alignment vertical="top" wrapText="1"/>
    </xf>
    <xf numFmtId="0" fontId="20" fillId="0" borderId="0" xfId="8" applyNumberFormat="1" applyFont="1" applyFill="1" applyBorder="1" applyAlignment="1" applyProtection="1">
      <alignment wrapText="1"/>
      <protection locked="0"/>
    </xf>
    <xf numFmtId="0" fontId="13" fillId="0" borderId="0" xfId="8" applyFont="1" applyFill="1" applyBorder="1" applyAlignment="1" applyProtection="1">
      <alignment vertical="top"/>
    </xf>
    <xf numFmtId="0" fontId="13" fillId="0" borderId="0" xfId="8" applyFont="1" applyBorder="1" applyAlignment="1">
      <alignment vertical="top"/>
    </xf>
    <xf numFmtId="0" fontId="20" fillId="0" borderId="0" xfId="8" applyNumberFormat="1" applyFont="1" applyBorder="1" applyAlignment="1" applyProtection="1">
      <alignment wrapText="1"/>
      <protection locked="0"/>
    </xf>
    <xf numFmtId="49" fontId="20" fillId="0" borderId="0" xfId="8" applyNumberFormat="1" applyFont="1" applyBorder="1" applyAlignment="1" applyProtection="1">
      <alignment vertical="center"/>
      <protection locked="0"/>
    </xf>
    <xf numFmtId="0" fontId="13" fillId="0" borderId="1" xfId="8" applyFont="1" applyFill="1" applyBorder="1" applyAlignment="1">
      <alignment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1" xfId="8" applyNumberFormat="1" applyFont="1" applyBorder="1" applyAlignment="1" applyProtection="1">
      <alignment horizontal="center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vertical="center"/>
    </xf>
    <xf numFmtId="0" fontId="23" fillId="0" borderId="0" xfId="8" applyFont="1" applyFill="1" applyBorder="1" applyAlignment="1"/>
    <xf numFmtId="4" fontId="23" fillId="0" borderId="0" xfId="8" applyNumberFormat="1" applyFont="1" applyFill="1" applyBorder="1" applyAlignment="1" applyProtection="1">
      <alignment vertical="center"/>
      <protection locked="0"/>
    </xf>
    <xf numFmtId="4" fontId="20" fillId="0" borderId="0" xfId="8" applyNumberFormat="1" applyFont="1" applyFill="1" applyBorder="1" applyAlignment="1" applyProtection="1">
      <alignment vertical="center"/>
      <protection locked="0"/>
    </xf>
    <xf numFmtId="4" fontId="22" fillId="0" borderId="1" xfId="8" applyNumberFormat="1" applyFont="1" applyBorder="1" applyAlignment="1" applyProtection="1">
      <alignment horizontal="center" vertical="center"/>
      <protection locked="0"/>
    </xf>
    <xf numFmtId="4" fontId="23" fillId="0" borderId="0" xfId="8" applyNumberFormat="1" applyFont="1" applyBorder="1" applyAlignment="1" applyProtection="1">
      <alignment vertical="center"/>
      <protection locked="0"/>
    </xf>
    <xf numFmtId="4" fontId="22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Border="1" applyAlignment="1" applyProtection="1">
      <alignment vertical="center"/>
      <protection locked="0"/>
    </xf>
    <xf numFmtId="0" fontId="23" fillId="0" borderId="0" xfId="8" applyFont="1" applyBorder="1" applyAlignment="1">
      <alignment vertical="center"/>
    </xf>
    <xf numFmtId="4" fontId="22" fillId="0" borderId="0" xfId="8" applyNumberFormat="1" applyFont="1" applyBorder="1" applyAlignment="1" applyProtection="1">
      <alignment vertical="center"/>
      <protection hidden="1"/>
    </xf>
    <xf numFmtId="4" fontId="24" fillId="0" borderId="0" xfId="8" applyNumberFormat="1" applyFont="1" applyBorder="1" applyAlignment="1" applyProtection="1">
      <alignment vertical="center"/>
      <protection hidden="1"/>
    </xf>
    <xf numFmtId="4" fontId="22" fillId="0" borderId="1" xfId="8" applyNumberFormat="1" applyFont="1" applyFill="1" applyBorder="1" applyAlignment="1" applyProtection="1">
      <alignment horizontal="center" vertical="center"/>
      <protection locked="0"/>
    </xf>
    <xf numFmtId="49" fontId="23" fillId="0" borderId="0" xfId="8" applyNumberFormat="1" applyFont="1" applyBorder="1" applyAlignment="1" applyProtection="1">
      <alignment vertical="center" wrapText="1"/>
      <protection locked="0"/>
    </xf>
    <xf numFmtId="0" fontId="13" fillId="0" borderId="1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horizontal="left" vertical="top"/>
    </xf>
    <xf numFmtId="49" fontId="13" fillId="0" borderId="1" xfId="8" applyNumberFormat="1" applyFont="1" applyFill="1" applyBorder="1" applyAlignment="1" applyProtection="1">
      <alignment horizontal="left" vertical="center"/>
    </xf>
    <xf numFmtId="0" fontId="13" fillId="0" borderId="1" xfId="8" applyFont="1" applyFill="1" applyBorder="1" applyAlignment="1">
      <alignment horizontal="left"/>
    </xf>
    <xf numFmtId="0" fontId="12" fillId="0" borderId="0" xfId="8" applyFont="1"/>
    <xf numFmtId="0" fontId="13" fillId="0" borderId="1" xfId="8" applyFont="1" applyFill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Border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0" fillId="0" borderId="0" xfId="2" applyAlignment="1"/>
    <xf numFmtId="0" fontId="11" fillId="0" borderId="4" xfId="2" applyFont="1" applyFill="1" applyBorder="1"/>
    <xf numFmtId="0" fontId="12" fillId="0" borderId="4" xfId="2" applyFont="1" applyFill="1" applyBorder="1"/>
    <xf numFmtId="0" fontId="12" fillId="0" borderId="0" xfId="2" applyFont="1" applyFill="1"/>
    <xf numFmtId="0" fontId="10" fillId="0" borderId="0" xfId="2" applyFont="1"/>
    <xf numFmtId="0" fontId="11" fillId="0" borderId="0" xfId="2" applyFont="1"/>
    <xf numFmtId="0" fontId="11" fillId="0" borderId="0" xfId="2" applyFont="1" applyAlignment="1"/>
    <xf numFmtId="0" fontId="9" fillId="0" borderId="0" xfId="2" applyFont="1" applyFill="1"/>
    <xf numFmtId="0" fontId="10" fillId="0" borderId="0" xfId="2" applyFill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2" fillId="0" borderId="0" xfId="2" applyFont="1" applyAlignment="1"/>
    <xf numFmtId="0" fontId="28" fillId="0" borderId="0" xfId="2" applyFont="1"/>
    <xf numFmtId="0" fontId="21" fillId="0" borderId="4" xfId="2" applyFont="1" applyFill="1" applyBorder="1" applyAlignment="1">
      <alignment horizontal="center"/>
    </xf>
    <xf numFmtId="0" fontId="21" fillId="0" borderId="4" xfId="2" applyFont="1" applyFill="1" applyBorder="1"/>
    <xf numFmtId="0" fontId="13" fillId="0" borderId="4" xfId="2" applyFont="1" applyFill="1" applyBorder="1" applyAlignment="1">
      <alignment horizontal="center"/>
    </xf>
    <xf numFmtId="4" fontId="13" fillId="0" borderId="4" xfId="2" applyNumberFormat="1" applyFont="1" applyFill="1" applyBorder="1" applyAlignment="1">
      <alignment horizontal="right"/>
    </xf>
    <xf numFmtId="0" fontId="13" fillId="0" borderId="4" xfId="2" applyFont="1" applyFill="1" applyBorder="1" applyAlignment="1">
      <alignment horizontal="right"/>
    </xf>
    <xf numFmtId="0" fontId="13" fillId="0" borderId="4" xfId="2" applyFont="1" applyFill="1" applyBorder="1" applyAlignment="1"/>
    <xf numFmtId="0" fontId="29" fillId="0" borderId="0" xfId="2" applyFont="1"/>
    <xf numFmtId="0" fontId="30" fillId="0" borderId="0" xfId="2" applyFont="1"/>
    <xf numFmtId="0" fontId="13" fillId="0" borderId="0" xfId="2" applyFont="1" applyFill="1" applyBorder="1"/>
    <xf numFmtId="0" fontId="13" fillId="0" borderId="0" xfId="2" applyFont="1" applyFill="1" applyBorder="1" applyAlignment="1">
      <alignment wrapText="1"/>
    </xf>
    <xf numFmtId="4" fontId="13" fillId="0" borderId="0" xfId="2" applyNumberFormat="1" applyFont="1" applyFill="1" applyBorder="1"/>
    <xf numFmtId="0" fontId="13" fillId="0" borderId="0" xfId="2" applyFont="1" applyFill="1"/>
    <xf numFmtId="0" fontId="10" fillId="0" borderId="0" xfId="2" applyFill="1" applyBorder="1"/>
    <xf numFmtId="0" fontId="10" fillId="0" borderId="0" xfId="2" applyAlignment="1">
      <alignment vertical="center"/>
    </xf>
    <xf numFmtId="0" fontId="10" fillId="0" borderId="0" xfId="2" applyBorder="1"/>
    <xf numFmtId="0" fontId="12" fillId="0" borderId="5" xfId="2" applyFont="1" applyFill="1" applyBorder="1"/>
    <xf numFmtId="0" fontId="12" fillId="0" borderId="0" xfId="2" applyFont="1" applyFill="1" applyBorder="1" applyAlignment="1">
      <alignment wrapText="1"/>
    </xf>
    <xf numFmtId="4" fontId="12" fillId="0" borderId="0" xfId="2" applyNumberFormat="1" applyFont="1" applyFill="1" applyBorder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13" fillId="0" borderId="4" xfId="2" applyFont="1" applyBorder="1"/>
    <xf numFmtId="0" fontId="21" fillId="0" borderId="0" xfId="2" applyFont="1"/>
    <xf numFmtId="0" fontId="10" fillId="0" borderId="4" xfId="2" applyBorder="1"/>
    <xf numFmtId="0" fontId="10" fillId="0" borderId="4" xfId="2" applyFont="1" applyBorder="1"/>
    <xf numFmtId="0" fontId="31" fillId="0" borderId="0" xfId="2" applyFont="1"/>
    <xf numFmtId="0" fontId="21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/>
    <xf numFmtId="0" fontId="12" fillId="0" borderId="1" xfId="2" applyFont="1" applyFill="1" applyBorder="1"/>
    <xf numFmtId="0" fontId="10" fillId="0" borderId="1" xfId="2" applyFill="1" applyBorder="1"/>
    <xf numFmtId="0" fontId="10" fillId="0" borderId="0" xfId="2" applyFill="1" applyAlignment="1">
      <alignment horizontal="center"/>
    </xf>
    <xf numFmtId="0" fontId="21" fillId="0" borderId="0" xfId="2" applyFont="1" applyFill="1"/>
    <xf numFmtId="0" fontId="11" fillId="0" borderId="0" xfId="2" applyFont="1" applyFill="1"/>
    <xf numFmtId="0" fontId="41" fillId="0" borderId="1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19" fillId="0" borderId="12" xfId="7" applyFont="1" applyFill="1" applyBorder="1" applyAlignment="1">
      <alignment vertical="top"/>
    </xf>
    <xf numFmtId="0" fontId="19" fillId="0" borderId="12" xfId="7" applyFont="1" applyFill="1" applyBorder="1" applyAlignment="1">
      <alignment vertical="top" wrapText="1"/>
    </xf>
    <xf numFmtId="0" fontId="41" fillId="0" borderId="13" xfId="0" applyFont="1" applyBorder="1" applyAlignment="1">
      <alignment horizontal="justify" vertical="center" wrapText="1"/>
    </xf>
    <xf numFmtId="0" fontId="0" fillId="0" borderId="0" xfId="0" applyFill="1"/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0" fillId="0" borderId="0" xfId="0" applyFont="1"/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Font="1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Fill="1" applyBorder="1" applyAlignment="1">
      <alignment vertical="top" wrapText="1"/>
    </xf>
    <xf numFmtId="0" fontId="1" fillId="0" borderId="0" xfId="7" applyBorder="1"/>
    <xf numFmtId="0" fontId="19" fillId="0" borderId="10" xfId="7" applyFont="1" applyFill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justify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43" fontId="41" fillId="0" borderId="38" xfId="0" applyNumberFormat="1" applyFont="1" applyBorder="1" applyAlignment="1">
      <alignment horizontal="justify" vertical="center" wrapText="1"/>
    </xf>
    <xf numFmtId="43" fontId="41" fillId="0" borderId="21" xfId="0" applyNumberFormat="1" applyFont="1" applyBorder="1" applyAlignment="1">
      <alignment horizontal="justify" vertical="center" wrapText="1"/>
    </xf>
    <xf numFmtId="43" fontId="41" fillId="0" borderId="39" xfId="0" applyNumberFormat="1" applyFont="1" applyBorder="1" applyAlignment="1">
      <alignment horizontal="justify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25" xfId="0" applyNumberFormat="1" applyFont="1" applyBorder="1" applyAlignment="1">
      <alignment horizontal="center" vertical="center" wrapText="1"/>
    </xf>
    <xf numFmtId="43" fontId="41" fillId="0" borderId="15" xfId="0" applyNumberFormat="1" applyFont="1" applyBorder="1" applyAlignment="1">
      <alignment horizontal="center" vertical="center" wrapText="1"/>
    </xf>
    <xf numFmtId="43" fontId="43" fillId="4" borderId="38" xfId="0" applyNumberFormat="1" applyFont="1" applyFill="1" applyBorder="1" applyAlignment="1">
      <alignment wrapText="1"/>
    </xf>
    <xf numFmtId="43" fontId="43" fillId="4" borderId="40" xfId="0" applyNumberFormat="1" applyFont="1" applyFill="1" applyBorder="1" applyAlignment="1">
      <alignment wrapText="1"/>
    </xf>
    <xf numFmtId="43" fontId="43" fillId="4" borderId="21" xfId="0" applyNumberFormat="1" applyFont="1" applyFill="1" applyBorder="1" applyAlignment="1">
      <alignment wrapText="1"/>
    </xf>
    <xf numFmtId="43" fontId="49" fillId="0" borderId="41" xfId="0" applyNumberFormat="1" applyFont="1" applyBorder="1" applyAlignment="1">
      <alignment horizontal="justify" vertical="center" wrapText="1"/>
    </xf>
    <xf numFmtId="43" fontId="49" fillId="0" borderId="39" xfId="0" applyNumberFormat="1" applyFont="1" applyBorder="1" applyAlignment="1">
      <alignment horizontal="justify" vertical="center" wrapText="1"/>
    </xf>
    <xf numFmtId="43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horizontal="justify" vertical="center" wrapText="1"/>
    </xf>
    <xf numFmtId="43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center" vertical="center" wrapText="1"/>
    </xf>
    <xf numFmtId="43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43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43" fontId="41" fillId="0" borderId="15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 wrapText="1"/>
    </xf>
    <xf numFmtId="43" fontId="41" fillId="0" borderId="20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/>
    </xf>
    <xf numFmtId="43" fontId="0" fillId="0" borderId="22" xfId="0" applyNumberFormat="1" applyBorder="1" applyAlignment="1">
      <alignment vertical="center"/>
    </xf>
    <xf numFmtId="43" fontId="0" fillId="0" borderId="24" xfId="0" applyNumberFormat="1" applyBorder="1" applyAlignment="1">
      <alignment vertical="center"/>
    </xf>
    <xf numFmtId="43" fontId="0" fillId="0" borderId="25" xfId="0" applyNumberFormat="1" applyBorder="1" applyAlignment="1">
      <alignment vertical="center"/>
    </xf>
    <xf numFmtId="43" fontId="41" fillId="0" borderId="14" xfId="0" applyNumberFormat="1" applyFont="1" applyBorder="1" applyAlignment="1">
      <alignment vertical="center" wrapText="1"/>
    </xf>
    <xf numFmtId="43" fontId="54" fillId="4" borderId="13" xfId="0" applyNumberFormat="1" applyFont="1" applyFill="1" applyBorder="1" applyAlignment="1">
      <alignment vertical="center" wrapText="1"/>
    </xf>
    <xf numFmtId="43" fontId="54" fillId="4" borderId="38" xfId="0" applyNumberFormat="1" applyFont="1" applyFill="1" applyBorder="1" applyAlignment="1">
      <alignment vertical="center" wrapText="1"/>
    </xf>
    <xf numFmtId="43" fontId="54" fillId="4" borderId="8" xfId="0" applyNumberFormat="1" applyFont="1" applyFill="1" applyBorder="1" applyAlignment="1">
      <alignment vertical="center" wrapText="1"/>
    </xf>
    <xf numFmtId="43" fontId="54" fillId="4" borderId="21" xfId="0" applyNumberFormat="1" applyFont="1" applyFill="1" applyBorder="1" applyAlignment="1">
      <alignment vertical="center" wrapText="1"/>
    </xf>
    <xf numFmtId="43" fontId="46" fillId="4" borderId="15" xfId="0" applyNumberFormat="1" applyFont="1" applyFill="1" applyBorder="1" applyAlignment="1">
      <alignment vertical="center" wrapText="1"/>
    </xf>
    <xf numFmtId="43" fontId="46" fillId="4" borderId="16" xfId="0" applyNumberFormat="1" applyFont="1" applyFill="1" applyBorder="1" applyAlignment="1">
      <alignment vertical="center" wrapText="1"/>
    </xf>
    <xf numFmtId="43" fontId="0" fillId="0" borderId="15" xfId="0" applyNumberFormat="1" applyBorder="1" applyAlignment="1">
      <alignment vertical="center"/>
    </xf>
    <xf numFmtId="43" fontId="0" fillId="0" borderId="16" xfId="0" applyNumberFormat="1" applyBorder="1" applyAlignment="1">
      <alignment vertical="center"/>
    </xf>
    <xf numFmtId="0" fontId="41" fillId="0" borderId="4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43" fontId="41" fillId="0" borderId="10" xfId="0" applyNumberFormat="1" applyFont="1" applyBorder="1" applyAlignment="1">
      <alignment vertical="center" wrapText="1"/>
    </xf>
    <xf numFmtId="43" fontId="41" fillId="0" borderId="10" xfId="0" applyNumberFormat="1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vertical="center" wrapText="1"/>
    </xf>
    <xf numFmtId="4" fontId="13" fillId="0" borderId="13" xfId="2" applyNumberFormat="1" applyFont="1" applyFill="1" applyBorder="1" applyAlignment="1">
      <alignment horizontal="right"/>
    </xf>
    <xf numFmtId="43" fontId="41" fillId="0" borderId="13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 applyProtection="1">
      <alignment horizontal="justify" vertical="center" wrapText="1"/>
      <protection locked="0"/>
    </xf>
    <xf numFmtId="43" fontId="41" fillId="0" borderId="21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justify" vertical="center" wrapText="1"/>
      <protection locked="0"/>
    </xf>
    <xf numFmtId="43" fontId="41" fillId="0" borderId="43" xfId="0" applyNumberFormat="1" applyFont="1" applyBorder="1" applyAlignment="1" applyProtection="1">
      <alignment horizontal="justify" vertical="center" wrapText="1"/>
      <protection locked="0"/>
    </xf>
    <xf numFmtId="43" fontId="41" fillId="0" borderId="42" xfId="0" applyNumberFormat="1" applyFont="1" applyBorder="1" applyAlignment="1" applyProtection="1">
      <alignment horizontal="justify" vertical="center" wrapText="1"/>
      <protection locked="0"/>
    </xf>
    <xf numFmtId="43" fontId="41" fillId="0" borderId="40" xfId="0" applyNumberFormat="1" applyFont="1" applyBorder="1" applyAlignment="1" applyProtection="1">
      <alignment horizontal="justify" vertical="center" wrapText="1"/>
      <protection locked="0"/>
    </xf>
    <xf numFmtId="43" fontId="41" fillId="0" borderId="47" xfId="0" applyNumberFormat="1" applyFont="1" applyBorder="1" applyAlignment="1" applyProtection="1">
      <alignment horizontal="justify" vertical="center" wrapText="1"/>
      <protection locked="0"/>
    </xf>
    <xf numFmtId="43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43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43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43" fontId="41" fillId="0" borderId="41" xfId="0" applyNumberFormat="1" applyFont="1" applyBorder="1" applyAlignment="1" applyProtection="1">
      <alignment horizontal="justify" vertical="center"/>
      <protection locked="0"/>
    </xf>
    <xf numFmtId="43" fontId="41" fillId="0" borderId="19" xfId="0" applyNumberFormat="1" applyFont="1" applyBorder="1" applyAlignment="1" applyProtection="1">
      <alignment horizontal="center" vertical="center" wrapText="1"/>
      <protection locked="0"/>
    </xf>
    <xf numFmtId="43" fontId="41" fillId="0" borderId="19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center" vertical="center" wrapText="1"/>
      <protection locked="0"/>
    </xf>
    <xf numFmtId="43" fontId="41" fillId="0" borderId="13" xfId="0" applyNumberFormat="1" applyFont="1" applyBorder="1" applyAlignment="1" applyProtection="1">
      <alignment horizontal="justify" vertical="center" wrapText="1"/>
      <protection locked="0"/>
    </xf>
    <xf numFmtId="43" fontId="41" fillId="0" borderId="38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center" vertical="center" wrapText="1"/>
      <protection locked="0"/>
    </xf>
    <xf numFmtId="43" fontId="41" fillId="0" borderId="48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/>
      <protection locked="0"/>
    </xf>
    <xf numFmtId="43" fontId="41" fillId="0" borderId="8" xfId="0" applyNumberFormat="1" applyFont="1" applyBorder="1" applyAlignment="1" applyProtection="1">
      <alignment horizontal="justify" vertical="center"/>
      <protection locked="0"/>
    </xf>
    <xf numFmtId="43" fontId="41" fillId="0" borderId="21" xfId="0" applyNumberFormat="1" applyFont="1" applyBorder="1" applyAlignment="1" applyProtection="1">
      <alignment horizontal="justify" vertical="center"/>
      <protection locked="0"/>
    </xf>
    <xf numFmtId="43" fontId="41" fillId="0" borderId="49" xfId="0" applyNumberFormat="1" applyFont="1" applyBorder="1" applyAlignment="1" applyProtection="1">
      <alignment vertical="center" wrapText="1"/>
      <protection locked="0"/>
    </xf>
    <xf numFmtId="43" fontId="41" fillId="0" borderId="9" xfId="0" applyNumberFormat="1" applyFont="1" applyBorder="1" applyAlignment="1" applyProtection="1">
      <alignment vertical="center" wrapText="1"/>
      <protection locked="0"/>
    </xf>
    <xf numFmtId="43" fontId="41" fillId="0" borderId="36" xfId="0" applyNumberFormat="1" applyFont="1" applyBorder="1" applyAlignment="1" applyProtection="1">
      <alignment vertical="center" wrapText="1"/>
      <protection locked="0"/>
    </xf>
    <xf numFmtId="43" fontId="41" fillId="0" borderId="27" xfId="0" applyNumberFormat="1" applyFont="1" applyBorder="1" applyAlignment="1" applyProtection="1">
      <alignment vertical="center" wrapText="1"/>
      <protection locked="0"/>
    </xf>
    <xf numFmtId="43" fontId="41" fillId="0" borderId="50" xfId="0" applyNumberFormat="1" applyFont="1" applyBorder="1" applyAlignment="1" applyProtection="1">
      <alignment vertical="center" wrapText="1"/>
      <protection locked="0"/>
    </xf>
    <xf numFmtId="43" fontId="41" fillId="0" borderId="51" xfId="0" applyNumberFormat="1" applyFont="1" applyBorder="1" applyAlignment="1" applyProtection="1">
      <alignment vertical="center" wrapText="1"/>
      <protection locked="0"/>
    </xf>
    <xf numFmtId="43" fontId="41" fillId="0" borderId="13" xfId="0" applyNumberFormat="1" applyFont="1" applyBorder="1" applyAlignment="1" applyProtection="1">
      <alignment vertical="center" wrapText="1"/>
      <protection locked="0"/>
    </xf>
    <xf numFmtId="43" fontId="41" fillId="0" borderId="19" xfId="0" applyNumberFormat="1" applyFont="1" applyBorder="1" applyAlignment="1" applyProtection="1">
      <alignment vertical="center" wrapText="1"/>
      <protection locked="0"/>
    </xf>
    <xf numFmtId="43" fontId="41" fillId="0" borderId="39" xfId="0" applyNumberFormat="1" applyFont="1" applyBorder="1" applyAlignment="1" applyProtection="1">
      <alignment vertical="center" wrapText="1"/>
      <protection locked="0"/>
    </xf>
    <xf numFmtId="43" fontId="54" fillId="4" borderId="13" xfId="0" applyNumberFormat="1" applyFont="1" applyFill="1" applyBorder="1" applyAlignment="1" applyProtection="1">
      <alignment vertical="center" wrapText="1"/>
      <protection locked="0"/>
    </xf>
    <xf numFmtId="43" fontId="54" fillId="4" borderId="38" xfId="0" applyNumberFormat="1" applyFont="1" applyFill="1" applyBorder="1" applyAlignment="1" applyProtection="1">
      <alignment vertical="center" wrapText="1"/>
      <protection locked="0"/>
    </xf>
    <xf numFmtId="43" fontId="41" fillId="0" borderId="8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 applyProtection="1">
      <alignment horizontal="center" vertical="center" wrapText="1"/>
    </xf>
    <xf numFmtId="43" fontId="41" fillId="0" borderId="21" xfId="0" applyNumberFormat="1" applyFont="1" applyBorder="1" applyAlignment="1" applyProtection="1">
      <alignment horizontal="center" vertical="center" wrapText="1"/>
    </xf>
    <xf numFmtId="4" fontId="13" fillId="0" borderId="4" xfId="2" applyNumberFormat="1" applyFont="1" applyFill="1" applyBorder="1"/>
    <xf numFmtId="0" fontId="6" fillId="0" borderId="0" xfId="7" applyFont="1" applyAlignment="1">
      <alignment horizontal="left" vertical="top" wrapText="1"/>
    </xf>
    <xf numFmtId="0" fontId="5" fillId="0" borderId="0" xfId="7" applyFont="1" applyAlignment="1">
      <alignment horizontal="left" wrapText="1"/>
    </xf>
    <xf numFmtId="0" fontId="19" fillId="0" borderId="0" xfId="7" applyFont="1" applyAlignment="1">
      <alignment horizontal="center"/>
    </xf>
    <xf numFmtId="43" fontId="12" fillId="0" borderId="1" xfId="2" applyNumberFormat="1" applyFont="1" applyFill="1" applyBorder="1"/>
    <xf numFmtId="0" fontId="13" fillId="0" borderId="37" xfId="2" applyFont="1" applyFill="1" applyBorder="1" applyAlignment="1">
      <alignment horizontal="center"/>
    </xf>
    <xf numFmtId="4" fontId="13" fillId="0" borderId="1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right"/>
    </xf>
    <xf numFmtId="0" fontId="12" fillId="0" borderId="37" xfId="2" applyFont="1" applyFill="1" applyBorder="1"/>
    <xf numFmtId="0" fontId="12" fillId="0" borderId="52" xfId="2" applyFont="1" applyFill="1" applyBorder="1"/>
    <xf numFmtId="0" fontId="13" fillId="0" borderId="42" xfId="2" applyFont="1" applyFill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0" fontId="18" fillId="0" borderId="54" xfId="7" applyFont="1" applyBorder="1" applyAlignment="1">
      <alignment vertical="top"/>
    </xf>
    <xf numFmtId="0" fontId="19" fillId="0" borderId="55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2" fillId="0" borderId="0" xfId="0" applyFont="1" applyAlignment="1"/>
    <xf numFmtId="0" fontId="11" fillId="0" borderId="0" xfId="2" applyFont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>
      <alignment wrapText="1"/>
    </xf>
    <xf numFmtId="0" fontId="13" fillId="0" borderId="52" xfId="2" applyFont="1" applyFill="1" applyBorder="1" applyAlignment="1">
      <alignment wrapText="1"/>
    </xf>
    <xf numFmtId="0" fontId="21" fillId="0" borderId="4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41" fillId="0" borderId="8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/>
    <xf numFmtId="43" fontId="13" fillId="0" borderId="1" xfId="2" applyNumberFormat="1" applyFont="1" applyFill="1" applyBorder="1"/>
    <xf numFmtId="43" fontId="10" fillId="0" borderId="1" xfId="2" applyNumberFormat="1" applyFill="1" applyBorder="1"/>
    <xf numFmtId="0" fontId="10" fillId="0" borderId="42" xfId="2" applyFill="1" applyBorder="1"/>
    <xf numFmtId="0" fontId="10" fillId="0" borderId="3" xfId="2" applyFill="1" applyBorder="1"/>
    <xf numFmtId="43" fontId="10" fillId="0" borderId="6" xfId="2" applyNumberFormat="1" applyFill="1" applyBorder="1"/>
    <xf numFmtId="43" fontId="10" fillId="0" borderId="10" xfId="2" applyNumberFormat="1" applyFill="1" applyBorder="1"/>
    <xf numFmtId="43" fontId="12" fillId="0" borderId="6" xfId="2" applyNumberFormat="1" applyFont="1" applyFill="1" applyBorder="1"/>
    <xf numFmtId="43" fontId="13" fillId="0" borderId="4" xfId="2" applyNumberFormat="1" applyFont="1" applyBorder="1"/>
    <xf numFmtId="43" fontId="10" fillId="0" borderId="4" xfId="2" applyNumberFormat="1" applyBorder="1"/>
    <xf numFmtId="43" fontId="10" fillId="0" borderId="4" xfId="2" applyNumberFormat="1" applyFont="1" applyBorder="1"/>
    <xf numFmtId="0" fontId="12" fillId="0" borderId="4" xfId="2" applyFont="1" applyFill="1" applyBorder="1" applyAlignment="1">
      <alignment vertical="top"/>
    </xf>
    <xf numFmtId="0" fontId="13" fillId="0" borderId="79" xfId="2" applyFont="1" applyFill="1" applyBorder="1" applyAlignment="1">
      <alignment horizontal="center"/>
    </xf>
    <xf numFmtId="0" fontId="21" fillId="0" borderId="4" xfId="2" applyFont="1" applyFill="1" applyBorder="1" applyAlignment="1" applyProtection="1">
      <alignment horizontal="center"/>
    </xf>
    <xf numFmtId="0" fontId="21" fillId="0" borderId="4" xfId="2" applyFont="1" applyFill="1" applyBorder="1" applyProtection="1"/>
    <xf numFmtId="43" fontId="21" fillId="0" borderId="4" xfId="2" applyNumberFormat="1" applyFont="1" applyFill="1" applyBorder="1" applyAlignment="1">
      <alignment horizontal="center"/>
    </xf>
    <xf numFmtId="43" fontId="21" fillId="0" borderId="4" xfId="2" applyNumberFormat="1" applyFont="1" applyFill="1" applyBorder="1"/>
    <xf numFmtId="43" fontId="13" fillId="0" borderId="4" xfId="2" applyNumberFormat="1" applyFont="1" applyFill="1" applyBorder="1"/>
    <xf numFmtId="0" fontId="13" fillId="0" borderId="4" xfId="2" applyFont="1" applyFill="1" applyBorder="1" applyAlignment="1" applyProtection="1">
      <alignment horizontal="center"/>
    </xf>
    <xf numFmtId="0" fontId="13" fillId="0" borderId="4" xfId="2" applyFont="1" applyFill="1" applyBorder="1" applyProtection="1"/>
    <xf numFmtId="0" fontId="13" fillId="0" borderId="4" xfId="2" applyFont="1" applyFill="1" applyBorder="1" applyAlignment="1" applyProtection="1">
      <alignment wrapText="1"/>
    </xf>
    <xf numFmtId="0" fontId="13" fillId="0" borderId="5" xfId="2" applyFont="1" applyFill="1" applyBorder="1" applyProtection="1"/>
    <xf numFmtId="0" fontId="13" fillId="0" borderId="1" xfId="2" applyFont="1" applyFill="1" applyBorder="1" applyProtection="1"/>
    <xf numFmtId="0" fontId="13" fillId="0" borderId="42" xfId="2" applyFont="1" applyFill="1" applyBorder="1" applyAlignment="1">
      <alignment wrapText="1"/>
    </xf>
    <xf numFmtId="0" fontId="13" fillId="0" borderId="4" xfId="2" applyFont="1" applyFill="1" applyBorder="1"/>
    <xf numFmtId="0" fontId="13" fillId="0" borderId="37" xfId="2" applyFont="1" applyFill="1" applyBorder="1" applyAlignment="1"/>
    <xf numFmtId="0" fontId="13" fillId="0" borderId="4" xfId="2" applyFont="1" applyFill="1" applyBorder="1" applyAlignment="1" applyProtection="1">
      <alignment horizontal="left"/>
    </xf>
    <xf numFmtId="0" fontId="13" fillId="0" borderId="5" xfId="2" applyFont="1" applyFill="1" applyBorder="1"/>
    <xf numFmtId="43" fontId="13" fillId="0" borderId="0" xfId="2" applyNumberFormat="1" applyFont="1" applyFill="1"/>
    <xf numFmtId="0" fontId="43" fillId="0" borderId="9" xfId="0" applyFont="1" applyBorder="1" applyAlignment="1">
      <alignment wrapText="1"/>
    </xf>
    <xf numFmtId="43" fontId="41" fillId="0" borderId="36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3" fillId="0" borderId="0" xfId="2" applyFont="1" applyFill="1" applyAlignment="1"/>
    <xf numFmtId="0" fontId="46" fillId="0" borderId="0" xfId="0" applyFont="1" applyAlignment="1"/>
    <xf numFmtId="4" fontId="0" fillId="0" borderId="0" xfId="0" applyNumberFormat="1" applyBorder="1" applyAlignment="1">
      <alignment wrapText="1"/>
    </xf>
    <xf numFmtId="43" fontId="41" fillId="0" borderId="40" xfId="0" applyNumberFormat="1" applyFont="1" applyBorder="1" applyAlignment="1">
      <alignment horizontal="center" vertical="center" wrapText="1"/>
    </xf>
    <xf numFmtId="43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43" fontId="41" fillId="0" borderId="24" xfId="0" applyNumberFormat="1" applyFont="1" applyBorder="1" applyAlignment="1" applyProtection="1">
      <alignment horizontal="center" vertical="center" wrapText="1"/>
      <protection locked="0"/>
    </xf>
    <xf numFmtId="43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43" fontId="41" fillId="0" borderId="43" xfId="0" applyNumberFormat="1" applyFont="1" applyBorder="1" applyAlignment="1">
      <alignment horizontal="center" vertical="center" wrapText="1"/>
    </xf>
    <xf numFmtId="43" fontId="41" fillId="0" borderId="20" xfId="0" applyNumberFormat="1" applyFont="1" applyBorder="1" applyAlignment="1">
      <alignment horizontal="center" vertical="center" wrapText="1"/>
    </xf>
    <xf numFmtId="0" fontId="41" fillId="0" borderId="73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43" fontId="43" fillId="6" borderId="13" xfId="0" applyNumberFormat="1" applyFont="1" applyFill="1" applyBorder="1" applyAlignment="1">
      <alignment vertical="center"/>
    </xf>
    <xf numFmtId="43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Border="1" applyAlignment="1">
      <alignment horizontal="center" wrapText="1"/>
    </xf>
    <xf numFmtId="0" fontId="0" fillId="0" borderId="0" xfId="0" applyAlignment="1"/>
    <xf numFmtId="0" fontId="12" fillId="0" borderId="0" xfId="2" applyFont="1" applyAlignment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0" fillId="0" borderId="0" xfId="0" applyBorder="1"/>
    <xf numFmtId="0" fontId="43" fillId="0" borderId="0" xfId="0" applyFont="1" applyBorder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21" fillId="0" borderId="0" xfId="2" applyFont="1" applyFill="1" applyBorder="1" applyAlignment="1"/>
    <xf numFmtId="0" fontId="1" fillId="0" borderId="0" xfId="2" applyFont="1" applyBorder="1" applyAlignment="1">
      <alignment wrapText="1"/>
    </xf>
    <xf numFmtId="0" fontId="1" fillId="0" borderId="0" xfId="2" applyFont="1" applyBorder="1" applyAlignment="1"/>
    <xf numFmtId="0" fontId="13" fillId="0" borderId="0" xfId="2" applyFont="1" applyFill="1" applyBorder="1" applyAlignment="1"/>
    <xf numFmtId="0" fontId="64" fillId="0" borderId="0" xfId="2" applyFont="1" applyFill="1" applyBorder="1" applyAlignment="1"/>
    <xf numFmtId="0" fontId="65" fillId="0" borderId="0" xfId="2" applyFont="1" applyFill="1" applyBorder="1" applyAlignment="1"/>
    <xf numFmtId="0" fontId="11" fillId="0" borderId="0" xfId="2" applyFont="1" applyFill="1" applyBorder="1" applyAlignment="1">
      <alignment wrapText="1"/>
    </xf>
    <xf numFmtId="0" fontId="11" fillId="0" borderId="0" xfId="2" applyFont="1" applyFill="1" applyBorder="1" applyAlignment="1"/>
    <xf numFmtId="0" fontId="9" fillId="0" borderId="0" xfId="2" applyFont="1" applyFill="1" applyBorder="1"/>
    <xf numFmtId="0" fontId="64" fillId="0" borderId="0" xfId="2" applyFont="1" applyFill="1"/>
    <xf numFmtId="0" fontId="13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top"/>
    </xf>
    <xf numFmtId="0" fontId="12" fillId="0" borderId="0" xfId="2" applyFont="1" applyBorder="1" applyAlignment="1">
      <alignment wrapText="1"/>
    </xf>
    <xf numFmtId="0" fontId="12" fillId="0" borderId="0" xfId="2" applyFont="1" applyBorder="1" applyAlignment="1"/>
    <xf numFmtId="0" fontId="12" fillId="0" borderId="0" xfId="2" applyFont="1" applyFill="1" applyAlignment="1"/>
    <xf numFmtId="0" fontId="43" fillId="0" borderId="0" xfId="0" applyFont="1" applyAlignment="1"/>
    <xf numFmtId="0" fontId="64" fillId="0" borderId="4" xfId="2" applyFont="1" applyBorder="1"/>
    <xf numFmtId="0" fontId="64" fillId="0" borderId="0" xfId="2" applyFont="1" applyFill="1" applyAlignment="1"/>
    <xf numFmtId="0" fontId="64" fillId="0" borderId="0" xfId="2" applyFont="1" applyBorder="1" applyAlignment="1"/>
    <xf numFmtId="0" fontId="63" fillId="0" borderId="0" xfId="2" applyFont="1"/>
    <xf numFmtId="0" fontId="64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Fill="1" applyAlignment="1">
      <alignment horizontal="center"/>
    </xf>
    <xf numFmtId="14" fontId="64" fillId="0" borderId="0" xfId="2" applyNumberFormat="1" applyFont="1" applyFill="1" applyBorder="1" applyAlignment="1">
      <alignment horizontal="left"/>
    </xf>
    <xf numFmtId="14" fontId="64" fillId="0" borderId="0" xfId="2" applyNumberFormat="1" applyFont="1" applyFill="1" applyAlignment="1">
      <alignment horizontal="left"/>
    </xf>
    <xf numFmtId="14" fontId="64" fillId="0" borderId="0" xfId="2" applyNumberFormat="1" applyFont="1" applyFill="1" applyBorder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0" xfId="8" applyFont="1" applyAlignment="1"/>
    <xf numFmtId="0" fontId="16" fillId="0" borderId="0" xfId="8" applyFont="1" applyAlignment="1">
      <alignment vertical="center" wrapText="1"/>
    </xf>
    <xf numFmtId="0" fontId="12" fillId="0" borderId="0" xfId="2" applyFont="1" applyAlignment="1">
      <alignment horizontal="right" vertical="center"/>
    </xf>
    <xf numFmtId="0" fontId="12" fillId="0" borderId="0" xfId="8" applyFont="1" applyBorder="1" applyAlignment="1">
      <alignment horizontal="right" vertical="center" wrapText="1"/>
    </xf>
    <xf numFmtId="0" fontId="41" fillId="0" borderId="43" xfId="0" applyNumberFormat="1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43" fontId="41" fillId="0" borderId="1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43" fontId="46" fillId="4" borderId="13" xfId="0" applyNumberFormat="1" applyFont="1" applyFill="1" applyBorder="1" applyAlignment="1" applyProtection="1">
      <alignment vertical="center" wrapText="1"/>
      <protection locked="0"/>
    </xf>
    <xf numFmtId="43" fontId="54" fillId="4" borderId="15" xfId="0" applyNumberFormat="1" applyFont="1" applyFill="1" applyBorder="1" applyAlignment="1">
      <alignment vertical="center" wrapText="1"/>
    </xf>
    <xf numFmtId="43" fontId="54" fillId="4" borderId="16" xfId="0" applyNumberFormat="1" applyFont="1" applyFill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43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/>
    <xf numFmtId="0" fontId="0" fillId="0" borderId="0" xfId="0" applyAlignment="1"/>
    <xf numFmtId="0" fontId="16" fillId="0" borderId="0" xfId="8" applyFont="1"/>
    <xf numFmtId="0" fontId="41" fillId="0" borderId="17" xfId="0" applyFont="1" applyBorder="1" applyAlignment="1">
      <alignment horizontal="center" vertical="center" wrapText="1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51" fillId="0" borderId="0" xfId="0" applyFont="1" applyAlignment="1"/>
    <xf numFmtId="0" fontId="43" fillId="4" borderId="14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wrapText="1"/>
    </xf>
    <xf numFmtId="0" fontId="43" fillId="4" borderId="7" xfId="0" applyFont="1" applyFill="1" applyBorder="1" applyAlignment="1">
      <alignment horizontal="left" vertical="center" wrapText="1" indent="5"/>
    </xf>
    <xf numFmtId="0" fontId="43" fillId="4" borderId="29" xfId="0" applyFont="1" applyFill="1" applyBorder="1" applyAlignment="1">
      <alignment horizontal="left" wrapText="1" indent="5"/>
    </xf>
    <xf numFmtId="49" fontId="0" fillId="0" borderId="10" xfId="0" applyNumberFormat="1" applyBorder="1"/>
    <xf numFmtId="0" fontId="13" fillId="0" borderId="4" xfId="2" applyFont="1" applyBorder="1" applyAlignment="1">
      <alignment wrapText="1"/>
    </xf>
    <xf numFmtId="14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14" fontId="22" fillId="0" borderId="1" xfId="8" applyNumberFormat="1" applyFont="1" applyBorder="1" applyAlignment="1" applyProtection="1">
      <alignment horizontal="center" vertical="center" shrinkToFit="1"/>
      <protection locked="0"/>
    </xf>
    <xf numFmtId="14" fontId="22" fillId="0" borderId="1" xfId="8" applyNumberFormat="1" applyFont="1" applyFill="1" applyBorder="1" applyAlignment="1" applyProtection="1">
      <alignment horizontal="center" vertical="center"/>
      <protection locked="0"/>
    </xf>
    <xf numFmtId="0" fontId="60" fillId="0" borderId="56" xfId="0" applyFont="1" applyBorder="1" applyAlignment="1">
      <alignment horizontal="left" vertical="center" wrapText="1"/>
    </xf>
    <xf numFmtId="0" fontId="60" fillId="0" borderId="80" xfId="0" applyFont="1" applyBorder="1" applyAlignment="1">
      <alignment horizontal="left" vertical="center" wrapText="1"/>
    </xf>
    <xf numFmtId="0" fontId="60" fillId="0" borderId="53" xfId="0" applyFont="1" applyBorder="1" applyAlignment="1">
      <alignment horizontal="left" vertical="center" wrapText="1"/>
    </xf>
    <xf numFmtId="0" fontId="60" fillId="0" borderId="7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83" xfId="0" applyFont="1" applyBorder="1" applyAlignment="1">
      <alignment horizontal="left" vertical="center" wrapText="1"/>
    </xf>
    <xf numFmtId="0" fontId="60" fillId="0" borderId="55" xfId="0" applyFont="1" applyBorder="1" applyAlignment="1">
      <alignment horizontal="left" vertical="center" wrapText="1"/>
    </xf>
    <xf numFmtId="0" fontId="60" fillId="0" borderId="81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0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3" xfId="7" applyFont="1" applyFill="1" applyBorder="1" applyAlignment="1">
      <alignment horizontal="left" vertical="top" wrapText="1"/>
    </xf>
    <xf numFmtId="0" fontId="19" fillId="0" borderId="12" xfId="7" applyFont="1" applyFill="1" applyBorder="1" applyAlignment="1">
      <alignment horizontal="left" vertical="top" wrapText="1"/>
    </xf>
    <xf numFmtId="0" fontId="19" fillId="0" borderId="56" xfId="7" applyFont="1" applyBorder="1" applyAlignment="1">
      <alignment vertical="top"/>
    </xf>
    <xf numFmtId="0" fontId="19" fillId="0" borderId="55" xfId="7" applyFont="1" applyBorder="1" applyAlignment="1">
      <alignment vertical="top"/>
    </xf>
    <xf numFmtId="0" fontId="41" fillId="0" borderId="54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6" xfId="0" applyFont="1" applyBorder="1" applyAlignment="1">
      <alignment horizontal="center" vertical="center" wrapText="1"/>
    </xf>
    <xf numFmtId="0" fontId="43" fillId="0" borderId="74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77" xfId="0" applyFont="1" applyBorder="1" applyAlignment="1">
      <alignment horizontal="center" vertical="center" wrapText="1"/>
    </xf>
    <xf numFmtId="0" fontId="41" fillId="0" borderId="7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Border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 applyAlignment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0" xfId="0" applyFont="1" applyBorder="1" applyAlignment="1">
      <alignment horizontal="justify" vertical="center" wrapText="1"/>
    </xf>
    <xf numFmtId="0" fontId="0" fillId="0" borderId="61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49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4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43" fontId="41" fillId="0" borderId="9" xfId="0" applyNumberFormat="1" applyFont="1" applyBorder="1" applyAlignment="1">
      <alignment horizontal="justify" vertical="center" wrapText="1"/>
    </xf>
    <xf numFmtId="43" fontId="43" fillId="0" borderId="9" xfId="0" applyNumberFormat="1" applyFont="1" applyBorder="1" applyAlignment="1">
      <alignment horizontal="justify" vertical="center" wrapText="1"/>
    </xf>
    <xf numFmtId="43" fontId="41" fillId="0" borderId="24" xfId="0" applyNumberFormat="1" applyFont="1" applyBorder="1" applyAlignment="1">
      <alignment horizontal="justify" vertical="center" wrapText="1"/>
    </xf>
    <xf numFmtId="43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42" fillId="0" borderId="0" xfId="0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Border="1" applyAlignment="1">
      <alignment horizontal="left" vertical="center" wrapText="1"/>
    </xf>
    <xf numFmtId="4" fontId="22" fillId="0" borderId="42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62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42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2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0" xfId="8" applyFont="1" applyBorder="1" applyAlignment="1">
      <alignment horizontal="left" vertical="center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16" fillId="0" borderId="0" xfId="8" applyFont="1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0" fontId="23" fillId="0" borderId="0" xfId="8" applyFont="1" applyFill="1" applyBorder="1" applyAlignment="1">
      <alignment horizontal="left" vertical="center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0" fontId="11" fillId="0" borderId="0" xfId="8" applyFont="1" applyAlignment="1">
      <alignment horizontal="center" vertical="center"/>
    </xf>
    <xf numFmtId="0" fontId="13" fillId="0" borderId="0" xfId="8" applyFont="1" applyBorder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center" vertical="center"/>
    </xf>
    <xf numFmtId="0" fontId="23" fillId="0" borderId="0" xfId="8" applyFont="1" applyBorder="1" applyAlignment="1">
      <alignment horizontal="center" vertical="center"/>
    </xf>
    <xf numFmtId="0" fontId="22" fillId="0" borderId="0" xfId="8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horizontal="left" vertical="top"/>
    </xf>
    <xf numFmtId="0" fontId="23" fillId="0" borderId="0" xfId="8" applyFont="1" applyBorder="1" applyAlignment="1">
      <alignment horizontal="left" vertical="top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0" xfId="8" applyNumberFormat="1" applyFont="1" applyBorder="1" applyAlignment="1" applyProtection="1">
      <alignment horizontal="right" vertical="center" shrinkToFit="1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0" fontId="22" fillId="0" borderId="0" xfId="8" applyFont="1" applyFill="1" applyBorder="1" applyAlignment="1" applyProtection="1">
      <alignment horizontal="left" vertical="center"/>
    </xf>
    <xf numFmtId="0" fontId="23" fillId="0" borderId="0" xfId="8" applyFont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8" applyNumberFormat="1" applyFont="1" applyBorder="1" applyAlignment="1" applyProtection="1">
      <alignment horizontal="right" vertical="center" shrinkToFit="1"/>
      <protection hidden="1"/>
    </xf>
    <xf numFmtId="49" fontId="23" fillId="0" borderId="0" xfId="8" applyNumberFormat="1" applyFont="1" applyFill="1" applyBorder="1" applyAlignment="1" applyProtection="1">
      <alignment horizontal="left"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horizontal="left" vertical="center" wrapText="1"/>
    </xf>
    <xf numFmtId="49" fontId="22" fillId="0" borderId="0" xfId="8" applyNumberFormat="1" applyFont="1" applyFill="1" applyBorder="1" applyAlignment="1" applyProtection="1">
      <alignment horizontal="left" vertical="center"/>
    </xf>
    <xf numFmtId="49" fontId="22" fillId="0" borderId="0" xfId="8" applyNumberFormat="1" applyFont="1" applyBorder="1" applyAlignment="1" applyProtection="1">
      <alignment horizontal="left" vertical="center"/>
    </xf>
    <xf numFmtId="4" fontId="22" fillId="0" borderId="43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3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8" applyNumberFormat="1" applyFont="1" applyBorder="1" applyAlignment="1" applyProtection="1">
      <alignment horizontal="left" vertical="center" wrapText="1"/>
      <protection locked="0"/>
    </xf>
    <xf numFmtId="0" fontId="22" fillId="0" borderId="42" xfId="8" applyFont="1" applyBorder="1" applyAlignment="1">
      <alignment horizontal="center" vertical="center"/>
    </xf>
    <xf numFmtId="0" fontId="22" fillId="0" borderId="62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2" fillId="0" borderId="0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/>
    <xf numFmtId="0" fontId="11" fillId="0" borderId="0" xfId="2" applyFont="1" applyFill="1" applyAlignment="1">
      <alignment horizontal="center" wrapText="1"/>
    </xf>
    <xf numFmtId="0" fontId="11" fillId="0" borderId="64" xfId="2" applyFont="1" applyFill="1" applyBorder="1" applyAlignment="1">
      <alignment horizontal="center" wrapText="1"/>
    </xf>
    <xf numFmtId="0" fontId="13" fillId="0" borderId="37" xfId="2" applyFont="1" applyFill="1" applyBorder="1" applyAlignment="1">
      <alignment horizontal="center" wrapText="1"/>
    </xf>
    <xf numFmtId="0" fontId="13" fillId="0" borderId="65" xfId="2" applyFont="1" applyFill="1" applyBorder="1" applyAlignment="1">
      <alignment horizontal="center" wrapText="1"/>
    </xf>
    <xf numFmtId="0" fontId="13" fillId="0" borderId="4" xfId="2" applyFont="1" applyFill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/>
    <xf numFmtId="0" fontId="21" fillId="0" borderId="4" xfId="2" applyFont="1" applyFill="1" applyBorder="1" applyAlignment="1">
      <alignment horizontal="center"/>
    </xf>
    <xf numFmtId="0" fontId="61" fillId="0" borderId="72" xfId="2" applyFont="1" applyBorder="1" applyAlignment="1">
      <alignment horizontal="left" vertical="center" wrapText="1"/>
    </xf>
    <xf numFmtId="0" fontId="21" fillId="0" borderId="4" xfId="2" applyFont="1" applyFill="1" applyBorder="1" applyAlignment="1">
      <alignment wrapText="1"/>
    </xf>
    <xf numFmtId="0" fontId="21" fillId="0" borderId="37" xfId="2" applyFont="1" applyFill="1" applyBorder="1" applyAlignment="1">
      <alignment wrapText="1"/>
    </xf>
    <xf numFmtId="0" fontId="13" fillId="0" borderId="37" xfId="2" applyFont="1" applyFill="1" applyBorder="1" applyAlignment="1">
      <alignment horizontal="left" vertical="center" wrapText="1"/>
    </xf>
    <xf numFmtId="0" fontId="13" fillId="0" borderId="65" xfId="2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wrapText="1"/>
    </xf>
    <xf numFmtId="0" fontId="13" fillId="0" borderId="67" xfId="2" applyFont="1" applyFill="1" applyBorder="1" applyAlignment="1">
      <alignment wrapText="1"/>
    </xf>
    <xf numFmtId="0" fontId="13" fillId="0" borderId="68" xfId="2" applyFont="1" applyFill="1" applyBorder="1" applyAlignment="1">
      <alignment wrapText="1"/>
    </xf>
    <xf numFmtId="0" fontId="13" fillId="0" borderId="69" xfId="2" applyFont="1" applyFill="1" applyBorder="1" applyAlignment="1">
      <alignment wrapText="1"/>
    </xf>
    <xf numFmtId="0" fontId="13" fillId="0" borderId="66" xfId="2" applyFont="1" applyFill="1" applyBorder="1" applyAlignment="1">
      <alignment horizontal="center" wrapText="1"/>
    </xf>
    <xf numFmtId="0" fontId="13" fillId="0" borderId="64" xfId="2" applyFont="1" applyFill="1" applyBorder="1" applyAlignment="1">
      <alignment horizontal="center" wrapText="1"/>
    </xf>
    <xf numFmtId="0" fontId="21" fillId="0" borderId="37" xfId="2" applyFont="1" applyFill="1" applyBorder="1" applyAlignment="1"/>
    <xf numFmtId="0" fontId="64" fillId="0" borderId="0" xfId="2" applyFont="1" applyFill="1" applyBorder="1" applyAlignment="1">
      <alignment horizontal="left" vertical="top"/>
    </xf>
    <xf numFmtId="0" fontId="13" fillId="0" borderId="79" xfId="2" applyFont="1" applyFill="1" applyBorder="1" applyAlignment="1">
      <alignment wrapText="1"/>
    </xf>
    <xf numFmtId="0" fontId="13" fillId="0" borderId="78" xfId="2" applyFont="1" applyFill="1" applyBorder="1" applyAlignment="1">
      <alignment wrapText="1"/>
    </xf>
    <xf numFmtId="0" fontId="13" fillId="0" borderId="1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42" xfId="2" applyFont="1" applyFill="1" applyBorder="1" applyAlignment="1">
      <alignment horizontal="center" wrapText="1"/>
    </xf>
    <xf numFmtId="0" fontId="12" fillId="0" borderId="37" xfId="2" applyFont="1" applyFill="1" applyBorder="1" applyAlignment="1">
      <alignment horizontal="center" wrapText="1"/>
    </xf>
    <xf numFmtId="0" fontId="12" fillId="0" borderId="65" xfId="2" applyFont="1" applyFill="1" applyBorder="1" applyAlignment="1">
      <alignment horizontal="center" wrapText="1"/>
    </xf>
    <xf numFmtId="0" fontId="12" fillId="0" borderId="4" xfId="2" applyFont="1" applyFill="1" applyBorder="1" applyAlignment="1">
      <alignment wrapText="1"/>
    </xf>
    <xf numFmtId="0" fontId="12" fillId="0" borderId="45" xfId="2" applyFont="1" applyFill="1" applyBorder="1" applyAlignment="1"/>
    <xf numFmtId="0" fontId="13" fillId="0" borderId="4" xfId="2" applyFont="1" applyFill="1" applyBorder="1" applyAlignment="1">
      <alignment vertical="center" wrapText="1"/>
    </xf>
    <xf numFmtId="0" fontId="13" fillId="0" borderId="37" xfId="2" applyFont="1" applyFill="1" applyBorder="1" applyAlignment="1">
      <alignment vertical="center" wrapText="1"/>
    </xf>
    <xf numFmtId="0" fontId="12" fillId="0" borderId="37" xfId="2" applyFont="1" applyFill="1" applyBorder="1" applyAlignment="1">
      <alignment wrapText="1"/>
    </xf>
    <xf numFmtId="0" fontId="11" fillId="0" borderId="4" xfId="2" applyFont="1" applyFill="1" applyBorder="1" applyAlignment="1"/>
    <xf numFmtId="0" fontId="11" fillId="0" borderId="37" xfId="2" applyFont="1" applyFill="1" applyBorder="1" applyAlignment="1"/>
    <xf numFmtId="0" fontId="13" fillId="0" borderId="1" xfId="2" applyFont="1" applyFill="1" applyBorder="1" applyAlignment="1">
      <alignment horizontal="left" vertical="center" wrapText="1"/>
    </xf>
    <xf numFmtId="0" fontId="13" fillId="0" borderId="42" xfId="2" applyFont="1" applyFill="1" applyBorder="1" applyAlignment="1">
      <alignment horizontal="left" vertical="center" wrapText="1"/>
    </xf>
    <xf numFmtId="0" fontId="12" fillId="0" borderId="45" xfId="2" applyFont="1" applyFill="1" applyBorder="1" applyAlignment="1">
      <alignment wrapText="1"/>
    </xf>
    <xf numFmtId="0" fontId="10" fillId="0" borderId="65" xfId="2" applyBorder="1" applyAlignment="1">
      <alignment wrapText="1"/>
    </xf>
    <xf numFmtId="0" fontId="10" fillId="0" borderId="44" xfId="2" applyBorder="1" applyAlignment="1">
      <alignment wrapText="1"/>
    </xf>
    <xf numFmtId="0" fontId="11" fillId="0" borderId="64" xfId="2" applyFont="1" applyBorder="1" applyAlignment="1">
      <alignment horizontal="center" wrapText="1"/>
    </xf>
    <xf numFmtId="0" fontId="21" fillId="0" borderId="4" xfId="2" applyFont="1" applyBorder="1" applyAlignment="1">
      <alignment horizontal="center"/>
    </xf>
    <xf numFmtId="0" fontId="12" fillId="0" borderId="4" xfId="2" applyFont="1" applyFill="1" applyBorder="1" applyAlignment="1"/>
    <xf numFmtId="0" fontId="64" fillId="0" borderId="0" xfId="2" applyFont="1" applyFill="1" applyBorder="1" applyAlignment="1">
      <alignment horizontal="left"/>
    </xf>
    <xf numFmtId="0" fontId="13" fillId="0" borderId="37" xfId="2" applyFont="1" applyFill="1" applyBorder="1" applyAlignment="1">
      <alignment horizontal="center" vertical="center" wrapText="1"/>
    </xf>
    <xf numFmtId="0" fontId="13" fillId="0" borderId="65" xfId="2" applyFont="1" applyFill="1" applyBorder="1" applyAlignment="1">
      <alignment horizontal="center" vertical="center" wrapText="1"/>
    </xf>
    <xf numFmtId="0" fontId="13" fillId="0" borderId="82" xfId="2" applyFont="1" applyFill="1" applyBorder="1" applyAlignment="1">
      <alignment horizontal="center" vertical="center" wrapText="1"/>
    </xf>
    <xf numFmtId="0" fontId="12" fillId="0" borderId="62" xfId="2" applyFont="1" applyFill="1" applyBorder="1" applyAlignment="1">
      <alignment horizontal="center" wrapText="1"/>
    </xf>
    <xf numFmtId="0" fontId="12" fillId="0" borderId="70" xfId="2" applyFont="1" applyFill="1" applyBorder="1" applyAlignment="1">
      <alignment horizontal="center" wrapText="1"/>
    </xf>
    <xf numFmtId="0" fontId="12" fillId="0" borderId="71" xfId="2" applyFont="1" applyFill="1" applyBorder="1" applyAlignment="1">
      <alignment horizontal="center" wrapText="1"/>
    </xf>
    <xf numFmtId="0" fontId="13" fillId="0" borderId="0" xfId="2" applyFont="1" applyAlignment="1">
      <alignment wrapText="1"/>
    </xf>
    <xf numFmtId="0" fontId="0" fillId="0" borderId="0" xfId="0" applyFont="1" applyAlignment="1"/>
    <xf numFmtId="0" fontId="11" fillId="0" borderId="0" xfId="2" applyFont="1" applyFill="1" applyBorder="1" applyAlignment="1">
      <alignment horizontal="center"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 wrapText="1"/>
    </xf>
    <xf numFmtId="0" fontId="13" fillId="0" borderId="0" xfId="2" applyFont="1" applyBorder="1" applyAlignment="1">
      <alignment horizontal="center"/>
    </xf>
    <xf numFmtId="0" fontId="61" fillId="0" borderId="0" xfId="2" applyNumberFormat="1" applyFont="1" applyBorder="1" applyAlignment="1">
      <alignment horizontal="left" vertical="center" wrapText="1"/>
    </xf>
    <xf numFmtId="0" fontId="12" fillId="0" borderId="0" xfId="2" applyFont="1" applyAlignment="1"/>
    <xf numFmtId="0" fontId="46" fillId="0" borderId="0" xfId="0" applyFont="1" applyAlignment="1"/>
    <xf numFmtId="0" fontId="12" fillId="0" borderId="0" xfId="2" applyFont="1" applyBorder="1" applyAlignment="1">
      <alignment horizontal="left"/>
    </xf>
    <xf numFmtId="0" fontId="11" fillId="0" borderId="0" xfId="2" applyFont="1" applyFill="1" applyBorder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19" fillId="0" borderId="0" xfId="2" applyFont="1" applyFill="1" applyAlignme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  <xf numFmtId="0" fontId="11" fillId="0" borderId="0" xfId="2" applyFont="1" applyFill="1"/>
    <xf numFmtId="0" fontId="19" fillId="0" borderId="0" xfId="2" applyFont="1" applyFill="1"/>
  </cellXfs>
  <cellStyles count="10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6"/>
  <sheetViews>
    <sheetView workbookViewId="0">
      <selection activeCell="H4" sqref="H4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517" t="s">
        <v>464</v>
      </c>
      <c r="D1" s="517"/>
      <c r="E1" s="517"/>
      <c r="F1" s="517"/>
      <c r="G1" s="517"/>
      <c r="H1" s="517"/>
      <c r="I1" s="517"/>
    </row>
    <row r="2" spans="2:9" ht="15.75" thickBot="1"/>
    <row r="3" spans="2:9" ht="23.25" customHeight="1" thickBot="1">
      <c r="B3" s="507" t="s">
        <v>532</v>
      </c>
      <c r="C3" s="508"/>
      <c r="D3" s="508"/>
      <c r="E3" s="508"/>
      <c r="F3" s="509"/>
      <c r="H3" s="477" t="s">
        <v>496</v>
      </c>
      <c r="I3" s="502" t="s">
        <v>497</v>
      </c>
    </row>
    <row r="4" spans="2:9">
      <c r="B4" s="510"/>
      <c r="C4" s="511"/>
      <c r="D4" s="511"/>
      <c r="E4" s="511"/>
      <c r="F4" s="512"/>
      <c r="H4" t="s">
        <v>421</v>
      </c>
      <c r="I4" t="s">
        <v>446</v>
      </c>
    </row>
    <row r="5" spans="2:9" ht="15.75" thickBot="1">
      <c r="B5" s="513"/>
      <c r="C5" s="514"/>
      <c r="D5" s="514"/>
      <c r="E5" s="514"/>
      <c r="F5" s="515"/>
    </row>
    <row r="6" spans="2:9">
      <c r="B6" s="516" t="s">
        <v>455</v>
      </c>
      <c r="C6" s="516"/>
      <c r="D6" s="516"/>
      <c r="E6" s="516"/>
      <c r="I6" s="437"/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8"/>
  <sheetViews>
    <sheetView topLeftCell="A4" zoomScaleNormal="100" workbookViewId="0">
      <selection activeCell="F9" sqref="F9:F10"/>
    </sheetView>
  </sheetViews>
  <sheetFormatPr defaultRowHeight="15"/>
  <cols>
    <col min="2" max="2" width="5.42578125" customWidth="1"/>
    <col min="3" max="3" width="45.140625" customWidth="1"/>
    <col min="4" max="4" width="22.140625" customWidth="1"/>
    <col min="5" max="5" width="17.42578125" customWidth="1"/>
    <col min="6" max="6" width="15.140625" customWidth="1"/>
    <col min="7" max="7" width="16.85546875" customWidth="1"/>
    <col min="8" max="8" width="19.42578125" customWidth="1"/>
  </cols>
  <sheetData>
    <row r="1" spans="2:8" ht="21.95" customHeight="1">
      <c r="B1" s="511" t="str">
        <f>'NAZWA JEDNOSTKI,SPORZĄDZIŁ,DATA'!B3</f>
        <v>XX Liceum Ogólnokształcące                               im. Juliusza Słowackiego</v>
      </c>
      <c r="C1" s="511"/>
    </row>
    <row r="2" spans="2:8" ht="21.95" customHeight="1">
      <c r="B2" s="511"/>
      <c r="C2" s="511"/>
    </row>
    <row r="4" spans="2:8" ht="15.75">
      <c r="B4" s="530" t="s">
        <v>368</v>
      </c>
      <c r="C4" s="530"/>
      <c r="D4" s="530"/>
      <c r="E4" s="530"/>
      <c r="F4" s="530"/>
      <c r="G4" s="530"/>
      <c r="H4" s="530"/>
    </row>
    <row r="5" spans="2:8" ht="15.75">
      <c r="B5" s="370"/>
      <c r="C5" s="370"/>
      <c r="D5" s="370"/>
      <c r="E5" s="370"/>
      <c r="F5" s="370"/>
      <c r="G5" s="370"/>
      <c r="H5" s="370"/>
    </row>
    <row r="6" spans="2:8" ht="15.75" thickBot="1"/>
    <row r="7" spans="2:8" ht="68.25" customHeight="1" thickBot="1">
      <c r="B7" s="213" t="s">
        <v>0</v>
      </c>
      <c r="C7" s="176" t="s">
        <v>30</v>
      </c>
      <c r="D7" s="176" t="s">
        <v>31</v>
      </c>
      <c r="E7" s="176" t="s">
        <v>32</v>
      </c>
      <c r="F7" s="176" t="s">
        <v>383</v>
      </c>
      <c r="G7" s="176" t="s">
        <v>382</v>
      </c>
      <c r="H7" s="148" t="s">
        <v>35</v>
      </c>
    </row>
    <row r="8" spans="2:8" ht="56.25" customHeight="1" thickBot="1">
      <c r="B8" s="159" t="s">
        <v>36</v>
      </c>
      <c r="C8" s="273" t="s">
        <v>381</v>
      </c>
      <c r="D8" s="274">
        <f>SUM(D9:D10)</f>
        <v>0</v>
      </c>
      <c r="E8" s="260">
        <f>SUM(E9:E10)</f>
        <v>0</v>
      </c>
      <c r="F8" s="260">
        <f>SUM(F9:F10)</f>
        <v>0</v>
      </c>
      <c r="G8" s="260">
        <f>SUM(G9:G10)</f>
        <v>0</v>
      </c>
      <c r="H8" s="258">
        <f>SUM(D8:E8)-SUM(F8:G8)</f>
        <v>0</v>
      </c>
    </row>
    <row r="9" spans="2:8" ht="36.75" customHeight="1" thickBot="1">
      <c r="B9" s="127" t="s">
        <v>38</v>
      </c>
      <c r="C9" s="131" t="s">
        <v>39</v>
      </c>
      <c r="D9" s="315">
        <v>0</v>
      </c>
      <c r="E9" s="316">
        <v>0</v>
      </c>
      <c r="F9" s="316">
        <v>0</v>
      </c>
      <c r="G9" s="316">
        <v>0</v>
      </c>
      <c r="H9" s="317">
        <f t="shared" ref="H9:H14" si="0">SUM(D9:E9)-SUM(F9:G9)</f>
        <v>0</v>
      </c>
    </row>
    <row r="10" spans="2:8" ht="36" customHeight="1" thickBot="1">
      <c r="B10" s="127" t="s">
        <v>40</v>
      </c>
      <c r="C10" s="275" t="s">
        <v>41</v>
      </c>
      <c r="D10" s="274">
        <f>SUM(D11:D14)</f>
        <v>0</v>
      </c>
      <c r="E10" s="260">
        <f>SUM(E11:E14)</f>
        <v>0</v>
      </c>
      <c r="F10" s="260">
        <f>SUM(F11:F14)</f>
        <v>0</v>
      </c>
      <c r="G10" s="260">
        <f>SUM(G11:G14)</f>
        <v>0</v>
      </c>
      <c r="H10" s="258">
        <f t="shared" si="0"/>
        <v>0</v>
      </c>
    </row>
    <row r="11" spans="2:8" ht="36" customHeight="1">
      <c r="B11" s="127" t="s">
        <v>42</v>
      </c>
      <c r="C11" s="131" t="s">
        <v>43</v>
      </c>
      <c r="D11" s="318">
        <v>0</v>
      </c>
      <c r="E11" s="299">
        <v>0</v>
      </c>
      <c r="F11" s="299">
        <v>0</v>
      </c>
      <c r="G11" s="299">
        <v>0</v>
      </c>
      <c r="H11" s="319">
        <f t="shared" si="0"/>
        <v>0</v>
      </c>
    </row>
    <row r="12" spans="2:8" ht="37.5" customHeight="1">
      <c r="B12" s="127" t="s">
        <v>44</v>
      </c>
      <c r="C12" s="131" t="s">
        <v>45</v>
      </c>
      <c r="D12" s="320">
        <v>0</v>
      </c>
      <c r="E12" s="300">
        <v>0</v>
      </c>
      <c r="F12" s="300">
        <v>0</v>
      </c>
      <c r="G12" s="300">
        <v>0</v>
      </c>
      <c r="H12" s="319">
        <f t="shared" si="0"/>
        <v>0</v>
      </c>
    </row>
    <row r="13" spans="2:8" ht="39" customHeight="1">
      <c r="B13" s="127" t="s">
        <v>46</v>
      </c>
      <c r="C13" s="131" t="s">
        <v>47</v>
      </c>
      <c r="D13" s="320">
        <v>0</v>
      </c>
      <c r="E13" s="300">
        <v>0</v>
      </c>
      <c r="F13" s="300">
        <v>0</v>
      </c>
      <c r="G13" s="300">
        <v>0</v>
      </c>
      <c r="H13" s="319">
        <f t="shared" si="0"/>
        <v>0</v>
      </c>
    </row>
    <row r="14" spans="2:8" ht="33.75" customHeight="1" thickBot="1">
      <c r="B14" s="241" t="s">
        <v>48</v>
      </c>
      <c r="C14" s="184" t="s">
        <v>49</v>
      </c>
      <c r="D14" s="321">
        <v>0</v>
      </c>
      <c r="E14" s="322">
        <v>0</v>
      </c>
      <c r="F14" s="322">
        <v>0</v>
      </c>
      <c r="G14" s="322">
        <v>0</v>
      </c>
      <c r="H14" s="323">
        <f t="shared" si="0"/>
        <v>0</v>
      </c>
    </row>
    <row r="15" spans="2:8" ht="50.25" customHeight="1" thickTop="1" thickBot="1">
      <c r="B15" s="242" t="s">
        <v>50</v>
      </c>
      <c r="C15" s="185" t="s">
        <v>312</v>
      </c>
      <c r="D15" s="272" t="s">
        <v>308</v>
      </c>
      <c r="E15" s="272" t="s">
        <v>308</v>
      </c>
      <c r="F15" s="272" t="s">
        <v>308</v>
      </c>
      <c r="G15" s="272" t="s">
        <v>308</v>
      </c>
      <c r="H15" s="259" t="s">
        <v>308</v>
      </c>
    </row>
    <row r="21" spans="3:4">
      <c r="C21" s="375" t="str">
        <f>'NAZWA JEDNOSTKI,SPORZĄDZIŁ,DATA'!H3</f>
        <v>Barbara Flidrzyńska</v>
      </c>
      <c r="D21" s="440" t="str">
        <f>'NAZWA JEDNOSTKI,SPORZĄDZIŁ,DATA'!I3</f>
        <v>2022.02.24</v>
      </c>
    </row>
    <row r="22" spans="3:4">
      <c r="C22" s="375" t="s">
        <v>437</v>
      </c>
      <c r="D22" s="375" t="s">
        <v>436</v>
      </c>
    </row>
    <row r="27" spans="3:4">
      <c r="C27" t="s">
        <v>441</v>
      </c>
    </row>
    <row r="28" spans="3:4">
      <c r="C28" t="s">
        <v>442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F9" sqref="F9"/>
    </sheetView>
  </sheetViews>
  <sheetFormatPr defaultRowHeight="15"/>
  <cols>
    <col min="2" max="2" width="5.42578125" customWidth="1"/>
    <col min="3" max="3" width="42.5703125" customWidth="1"/>
    <col min="4" max="4" width="15.7109375" customWidth="1"/>
    <col min="5" max="5" width="17" customWidth="1"/>
    <col min="6" max="6" width="15.5703125" customWidth="1"/>
    <col min="7" max="7" width="16.28515625" customWidth="1"/>
    <col min="8" max="8" width="17.28515625" customWidth="1"/>
  </cols>
  <sheetData>
    <row r="1" spans="2:8" ht="21.95" customHeight="1">
      <c r="B1" s="511" t="str">
        <f>'NAZWA JEDNOSTKI,SPORZĄDZIŁ,DATA'!B3</f>
        <v>XX Liceum Ogólnokształcące                               im. Juliusza Słowackiego</v>
      </c>
      <c r="C1" s="511"/>
    </row>
    <row r="2" spans="2:8" ht="21.95" customHeight="1">
      <c r="B2" s="511"/>
      <c r="C2" s="511"/>
    </row>
    <row r="4" spans="2:8" ht="15.75">
      <c r="B4" s="530" t="s">
        <v>369</v>
      </c>
      <c r="C4" s="530"/>
      <c r="D4" s="530"/>
      <c r="E4" s="530"/>
      <c r="F4" s="530"/>
      <c r="G4" s="530"/>
      <c r="H4" s="530"/>
    </row>
    <row r="6" spans="2:8" ht="15.75" thickBot="1"/>
    <row r="7" spans="2:8" ht="32.25" thickBot="1">
      <c r="B7" s="174" t="s">
        <v>0</v>
      </c>
      <c r="C7" s="176" t="s">
        <v>59</v>
      </c>
      <c r="D7" s="175" t="s">
        <v>2</v>
      </c>
      <c r="E7" s="175" t="s">
        <v>60</v>
      </c>
      <c r="F7" s="175" t="s">
        <v>33</v>
      </c>
      <c r="G7" s="175" t="s">
        <v>34</v>
      </c>
      <c r="H7" s="162" t="s">
        <v>5</v>
      </c>
    </row>
    <row r="8" spans="2:8" ht="41.25" customHeight="1" thickBot="1">
      <c r="B8" s="159" t="s">
        <v>36</v>
      </c>
      <c r="C8" s="276" t="s">
        <v>61</v>
      </c>
      <c r="D8" s="284">
        <f>D9+D10+D11+D12+D13</f>
        <v>0</v>
      </c>
      <c r="E8" s="277">
        <f>E9+E10+E11+E12+E13</f>
        <v>0</v>
      </c>
      <c r="F8" s="277">
        <f>F9+F10+F11+F12+F13</f>
        <v>0</v>
      </c>
      <c r="G8" s="277">
        <f>G9+G10+G11+G12+G13</f>
        <v>0</v>
      </c>
      <c r="H8" s="278">
        <f>D8+E8-F8-G8</f>
        <v>0</v>
      </c>
    </row>
    <row r="9" spans="2:8" ht="36.75" customHeight="1">
      <c r="B9" s="127" t="s">
        <v>38</v>
      </c>
      <c r="C9" s="123" t="s">
        <v>62</v>
      </c>
      <c r="D9" s="318">
        <v>0</v>
      </c>
      <c r="E9" s="318">
        <v>0</v>
      </c>
      <c r="F9" s="318">
        <v>0</v>
      </c>
      <c r="G9" s="318">
        <v>0</v>
      </c>
      <c r="H9" s="301">
        <v>0</v>
      </c>
    </row>
    <row r="10" spans="2:8" ht="41.25" customHeight="1">
      <c r="B10" s="127" t="s">
        <v>40</v>
      </c>
      <c r="C10" s="131" t="s">
        <v>63</v>
      </c>
      <c r="D10" s="320">
        <v>0</v>
      </c>
      <c r="E10" s="320">
        <v>0</v>
      </c>
      <c r="F10" s="320">
        <v>0</v>
      </c>
      <c r="G10" s="320">
        <v>0</v>
      </c>
      <c r="H10" s="306">
        <v>0</v>
      </c>
    </row>
    <row r="11" spans="2:8" ht="43.5" customHeight="1">
      <c r="B11" s="127" t="s">
        <v>64</v>
      </c>
      <c r="C11" s="131" t="s">
        <v>65</v>
      </c>
      <c r="D11" s="320">
        <v>0</v>
      </c>
      <c r="E11" s="320">
        <v>0</v>
      </c>
      <c r="F11" s="320">
        <v>0</v>
      </c>
      <c r="G11" s="320">
        <v>0</v>
      </c>
      <c r="H11" s="306">
        <v>0</v>
      </c>
    </row>
    <row r="12" spans="2:8" ht="35.25" customHeight="1">
      <c r="B12" s="271" t="s">
        <v>418</v>
      </c>
      <c r="C12" s="123" t="s">
        <v>66</v>
      </c>
      <c r="D12" s="324">
        <v>0</v>
      </c>
      <c r="E12" s="324">
        <v>0</v>
      </c>
      <c r="F12" s="324">
        <v>0</v>
      </c>
      <c r="G12" s="324">
        <v>0</v>
      </c>
      <c r="H12" s="312">
        <v>0</v>
      </c>
    </row>
    <row r="13" spans="2:8" ht="34.5" customHeight="1" thickBot="1">
      <c r="B13" s="271" t="s">
        <v>419</v>
      </c>
      <c r="C13" s="186" t="s">
        <v>8</v>
      </c>
      <c r="D13" s="325">
        <v>0</v>
      </c>
      <c r="E13" s="325">
        <v>0</v>
      </c>
      <c r="F13" s="325">
        <v>0</v>
      </c>
      <c r="G13" s="325">
        <v>0</v>
      </c>
      <c r="H13" s="326">
        <v>0</v>
      </c>
    </row>
    <row r="18" spans="3:4">
      <c r="C18" s="375" t="str">
        <f>'NAZWA JEDNOSTKI,SPORZĄDZIŁ,DATA'!H3</f>
        <v>Barbara Flidrzyńska</v>
      </c>
      <c r="D18" s="440" t="str">
        <f>'NAZWA JEDNOSTKI,SPORZĄDZIŁ,DATA'!I3</f>
        <v>2022.02.24</v>
      </c>
    </row>
    <row r="19" spans="3:4">
      <c r="C19" s="375" t="s">
        <v>437</v>
      </c>
      <c r="D19" s="375" t="s">
        <v>436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zoomScaleNormal="100" workbookViewId="0">
      <selection activeCell="F9" sqref="F9"/>
    </sheetView>
  </sheetViews>
  <sheetFormatPr defaultRowHeight="15"/>
  <cols>
    <col min="2" max="2" width="9.140625" customWidth="1"/>
    <col min="3" max="3" width="43.140625" customWidth="1"/>
    <col min="4" max="4" width="21" customWidth="1"/>
    <col min="5" max="5" width="22.7109375" customWidth="1"/>
    <col min="6" max="6" width="21.28515625" customWidth="1"/>
    <col min="7" max="7" width="16.85546875" customWidth="1"/>
  </cols>
  <sheetData>
    <row r="1" spans="2:7" ht="21.95" customHeight="1">
      <c r="B1" s="511" t="str">
        <f>'NAZWA JEDNOSTKI,SPORZĄDZIŁ,DATA'!B3</f>
        <v>XX Liceum Ogólnokształcące                               im. Juliusza Słowackiego</v>
      </c>
      <c r="C1" s="511"/>
    </row>
    <row r="2" spans="2:7" ht="21.95" customHeight="1">
      <c r="B2" s="511"/>
      <c r="C2" s="511"/>
    </row>
    <row r="3" spans="2:7" ht="17.25" customHeight="1"/>
    <row r="4" spans="2:7" ht="13.5" customHeight="1">
      <c r="B4" s="530" t="s">
        <v>409</v>
      </c>
      <c r="C4" s="530"/>
      <c r="D4" s="530"/>
      <c r="E4" s="530"/>
      <c r="F4" s="530"/>
      <c r="G4" s="530"/>
    </row>
    <row r="5" spans="2:7" ht="17.25" customHeight="1">
      <c r="B5" s="208" t="s">
        <v>416</v>
      </c>
      <c r="C5" s="208" t="s">
        <v>415</v>
      </c>
      <c r="D5" s="247"/>
      <c r="E5" s="247"/>
      <c r="F5" s="247"/>
      <c r="G5" s="247"/>
    </row>
    <row r="6" spans="2:7" ht="15.75" thickBot="1"/>
    <row r="7" spans="2:7" ht="38.25" customHeight="1">
      <c r="B7" s="531" t="s">
        <v>0</v>
      </c>
      <c r="C7" s="533" t="s">
        <v>313</v>
      </c>
      <c r="D7" s="533" t="s">
        <v>314</v>
      </c>
      <c r="E7" s="533" t="s">
        <v>67</v>
      </c>
      <c r="F7" s="533"/>
      <c r="G7" s="545"/>
    </row>
    <row r="8" spans="2:7" ht="40.5" customHeight="1" thickBot="1">
      <c r="B8" s="532"/>
      <c r="C8" s="534"/>
      <c r="D8" s="534"/>
      <c r="E8" s="197" t="s">
        <v>68</v>
      </c>
      <c r="F8" s="197" t="s">
        <v>69</v>
      </c>
      <c r="G8" s="198" t="s">
        <v>70</v>
      </c>
    </row>
    <row r="9" spans="2:7" ht="60" customHeight="1">
      <c r="B9" s="211" t="s">
        <v>11</v>
      </c>
      <c r="C9" s="130" t="s">
        <v>343</v>
      </c>
      <c r="D9" s="327">
        <f>E9+F9+G9</f>
        <v>0</v>
      </c>
      <c r="E9" s="328">
        <v>0</v>
      </c>
      <c r="F9" s="328">
        <v>0</v>
      </c>
      <c r="G9" s="329">
        <v>0</v>
      </c>
    </row>
    <row r="10" spans="2:7" ht="39.75" customHeight="1" thickBot="1">
      <c r="B10" s="562" t="s">
        <v>353</v>
      </c>
      <c r="C10" s="563"/>
      <c r="D10" s="330">
        <f>E10+F10+G10</f>
        <v>0</v>
      </c>
      <c r="E10" s="331">
        <v>0</v>
      </c>
      <c r="F10" s="330">
        <v>0</v>
      </c>
      <c r="G10" s="332">
        <v>0</v>
      </c>
    </row>
    <row r="11" spans="2:7" ht="40.5" customHeight="1" thickTop="1" thickBot="1">
      <c r="B11" s="179" t="s">
        <v>28</v>
      </c>
      <c r="C11" s="163" t="s">
        <v>354</v>
      </c>
      <c r="D11" s="333">
        <f>E11+F11+G11</f>
        <v>0</v>
      </c>
      <c r="E11" s="334">
        <v>0</v>
      </c>
      <c r="F11" s="334">
        <v>0</v>
      </c>
      <c r="G11" s="335">
        <v>0</v>
      </c>
    </row>
    <row r="12" spans="2:7" ht="26.25" customHeight="1" thickBot="1">
      <c r="B12" s="537" t="s">
        <v>349</v>
      </c>
      <c r="C12" s="561"/>
      <c r="D12" s="277">
        <f>D9+D11</f>
        <v>0</v>
      </c>
      <c r="E12" s="277">
        <f>E9+E11</f>
        <v>0</v>
      </c>
      <c r="F12" s="277">
        <f>F9+F11</f>
        <v>0</v>
      </c>
      <c r="G12" s="278">
        <f>G9+G11</f>
        <v>0</v>
      </c>
    </row>
    <row r="14" spans="2:7" ht="15.75">
      <c r="C14" s="199"/>
    </row>
    <row r="17" spans="3:4">
      <c r="C17" s="375" t="str">
        <f>'NAZWA JEDNOSTKI,SPORZĄDZIŁ,DATA'!H3</f>
        <v>Barbara Flidrzyńska</v>
      </c>
      <c r="D17" s="439" t="str">
        <f>'NAZWA JEDNOSTKI,SPORZĄDZIŁ,DATA'!I3</f>
        <v>2022.02.24</v>
      </c>
    </row>
    <row r="18" spans="3:4">
      <c r="C18" s="375" t="s">
        <v>437</v>
      </c>
      <c r="D18" s="375" t="s">
        <v>436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zoomScaleNormal="100" workbookViewId="0">
      <selection activeCell="D16" sqref="D16"/>
    </sheetView>
  </sheetViews>
  <sheetFormatPr defaultRowHeight="15"/>
  <cols>
    <col min="2" max="2" width="9.42578125" customWidth="1"/>
    <col min="3" max="3" width="41.140625" customWidth="1"/>
    <col min="4" max="4" width="22.28515625" customWidth="1"/>
    <col min="5" max="5" width="24.42578125" customWidth="1"/>
  </cols>
  <sheetData>
    <row r="1" spans="2:6" ht="21.95" customHeight="1">
      <c r="B1" s="511" t="str">
        <f>'NAZWA JEDNOSTKI,SPORZĄDZIŁ,DATA'!B3</f>
        <v>XX Liceum Ogólnokształcące                               im. Juliusza Słowackiego</v>
      </c>
      <c r="C1" s="511"/>
    </row>
    <row r="2" spans="2:6" ht="21.95" customHeight="1">
      <c r="B2" s="511"/>
      <c r="C2" s="511"/>
    </row>
    <row r="4" spans="2:6" ht="15.75">
      <c r="B4" s="564" t="s">
        <v>370</v>
      </c>
      <c r="C4" s="565"/>
      <c r="D4" s="565"/>
      <c r="E4" s="565"/>
    </row>
    <row r="5" spans="2:6" ht="15.75">
      <c r="B5" s="564" t="s">
        <v>407</v>
      </c>
      <c r="C5" s="564"/>
      <c r="D5" s="564"/>
      <c r="E5" s="564"/>
    </row>
    <row r="7" spans="2:6" ht="15.75" thickBot="1"/>
    <row r="8" spans="2:6" ht="39.75" customHeight="1">
      <c r="B8" s="248" t="s">
        <v>0</v>
      </c>
      <c r="C8" s="249" t="s">
        <v>315</v>
      </c>
      <c r="D8" s="249" t="s">
        <v>357</v>
      </c>
      <c r="E8" s="250" t="s">
        <v>358</v>
      </c>
      <c r="F8" s="149"/>
    </row>
    <row r="9" spans="2:6" ht="15.75" hidden="1" customHeight="1" thickBot="1">
      <c r="B9" s="251"/>
      <c r="C9" s="252"/>
      <c r="D9" s="252"/>
      <c r="E9" s="253"/>
      <c r="F9" s="149"/>
    </row>
    <row r="10" spans="2:6" ht="37.5" customHeight="1">
      <c r="B10" s="193" t="s">
        <v>11</v>
      </c>
      <c r="C10" s="167" t="s">
        <v>316</v>
      </c>
      <c r="D10" s="285">
        <v>0</v>
      </c>
      <c r="E10" s="286">
        <v>0</v>
      </c>
      <c r="F10" s="149"/>
    </row>
    <row r="11" spans="2:6" ht="42.75" customHeight="1" thickBot="1">
      <c r="B11" s="192" t="s">
        <v>28</v>
      </c>
      <c r="C11" s="154" t="s">
        <v>317</v>
      </c>
      <c r="D11" s="287">
        <v>0</v>
      </c>
      <c r="E11" s="288">
        <v>0</v>
      </c>
      <c r="F11" s="149"/>
    </row>
    <row r="12" spans="2:6" ht="15.75">
      <c r="B12" s="150"/>
    </row>
    <row r="16" spans="2:6">
      <c r="C16" s="375" t="str">
        <f>'NAZWA JEDNOSTKI,SPORZĄDZIŁ,DATA'!H3</f>
        <v>Barbara Flidrzyńska</v>
      </c>
      <c r="D16" s="440" t="str">
        <f>'NAZWA JEDNOSTKI,SPORZĄDZIŁ,DATA'!I3</f>
        <v>2022.02.24</v>
      </c>
    </row>
    <row r="17" spans="3:5">
      <c r="C17" s="375" t="s">
        <v>437</v>
      </c>
      <c r="D17" s="375" t="s">
        <v>436</v>
      </c>
    </row>
    <row r="22" spans="3:5" ht="15.75">
      <c r="C22" t="s">
        <v>441</v>
      </c>
      <c r="E22" s="124"/>
    </row>
    <row r="23" spans="3:5" ht="15.75">
      <c r="C23" t="s">
        <v>442</v>
      </c>
      <c r="E23" s="124"/>
    </row>
    <row r="24" spans="3:5" ht="15.75">
      <c r="E24" s="124"/>
    </row>
    <row r="25" spans="3:5" ht="15.75">
      <c r="E25" s="124"/>
    </row>
    <row r="26" spans="3:5" ht="15.75">
      <c r="E26" s="124"/>
    </row>
    <row r="27" spans="3:5" ht="15.75">
      <c r="E27" s="124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8"/>
  <sheetViews>
    <sheetView zoomScaleNormal="100" workbookViewId="0">
      <selection activeCell="L21" sqref="L21"/>
    </sheetView>
  </sheetViews>
  <sheetFormatPr defaultRowHeight="15"/>
  <cols>
    <col min="3" max="3" width="40.85546875" customWidth="1"/>
    <col min="4" max="4" width="17.28515625" customWidth="1"/>
    <col min="5" max="5" width="15" customWidth="1"/>
    <col min="6" max="6" width="19" customWidth="1"/>
    <col min="7" max="7" width="21" customWidth="1"/>
  </cols>
  <sheetData>
    <row r="1" spans="2:9" ht="21.95" customHeight="1">
      <c r="B1" s="572" t="str">
        <f>'NAZWA JEDNOSTKI,SPORZĄDZIŁ,DATA'!B3</f>
        <v>XX Liceum Ogólnokształcące                               im. Juliusza Słowackiego</v>
      </c>
      <c r="C1" s="572"/>
    </row>
    <row r="2" spans="2:9" ht="21.95" customHeight="1">
      <c r="B2" s="572"/>
      <c r="C2" s="572"/>
    </row>
    <row r="4" spans="2:9" ht="18.75">
      <c r="B4" s="208" t="s">
        <v>371</v>
      </c>
      <c r="C4" s="124"/>
      <c r="D4" s="124"/>
      <c r="E4" s="124"/>
      <c r="F4" s="124"/>
      <c r="G4" s="124"/>
      <c r="H4" s="152"/>
      <c r="I4" s="152"/>
    </row>
    <row r="6" spans="2:9" ht="15.75" thickBot="1">
      <c r="B6" s="151"/>
    </row>
    <row r="7" spans="2:9">
      <c r="B7" s="573" t="s">
        <v>0</v>
      </c>
      <c r="C7" s="575" t="s">
        <v>344</v>
      </c>
      <c r="D7" s="575" t="s">
        <v>360</v>
      </c>
      <c r="E7" s="566" t="s">
        <v>361</v>
      </c>
      <c r="F7" s="568" t="s">
        <v>318</v>
      </c>
      <c r="G7" s="569"/>
    </row>
    <row r="8" spans="2:9" ht="17.25" customHeight="1" thickBot="1">
      <c r="B8" s="574"/>
      <c r="C8" s="544"/>
      <c r="D8" s="544"/>
      <c r="E8" s="567"/>
      <c r="F8" s="190" t="s">
        <v>319</v>
      </c>
      <c r="G8" s="191" t="s">
        <v>320</v>
      </c>
    </row>
    <row r="9" spans="2:9">
      <c r="B9" s="193" t="s">
        <v>11</v>
      </c>
      <c r="C9" s="167" t="s">
        <v>95</v>
      </c>
      <c r="D9" s="481"/>
      <c r="E9" s="481">
        <v>0</v>
      </c>
      <c r="F9" s="481">
        <v>0</v>
      </c>
      <c r="G9" s="481">
        <f t="shared" ref="G9:G15" si="0">D9</f>
        <v>0</v>
      </c>
    </row>
    <row r="10" spans="2:9" ht="15.75" customHeight="1">
      <c r="B10" s="244" t="s">
        <v>28</v>
      </c>
      <c r="C10" s="153" t="s">
        <v>321</v>
      </c>
      <c r="D10" s="481">
        <v>0</v>
      </c>
      <c r="E10" s="481">
        <v>0</v>
      </c>
      <c r="F10" s="481">
        <v>0</v>
      </c>
      <c r="G10" s="481">
        <f t="shared" si="0"/>
        <v>0</v>
      </c>
    </row>
    <row r="11" spans="2:9" ht="23.25" customHeight="1">
      <c r="B11" s="244" t="s">
        <v>97</v>
      </c>
      <c r="C11" s="169" t="s">
        <v>322</v>
      </c>
      <c r="D11" s="481">
        <v>0</v>
      </c>
      <c r="E11" s="481">
        <v>0</v>
      </c>
      <c r="F11" s="481">
        <v>0</v>
      </c>
      <c r="G11" s="481">
        <f t="shared" si="0"/>
        <v>0</v>
      </c>
    </row>
    <row r="12" spans="2:9" ht="25.5" customHeight="1">
      <c r="B12" s="244" t="s">
        <v>139</v>
      </c>
      <c r="C12" s="169" t="s">
        <v>323</v>
      </c>
      <c r="D12" s="481">
        <v>0</v>
      </c>
      <c r="E12" s="481">
        <v>0</v>
      </c>
      <c r="F12" s="481">
        <v>0</v>
      </c>
      <c r="G12" s="481">
        <f t="shared" si="0"/>
        <v>0</v>
      </c>
    </row>
    <row r="13" spans="2:9" ht="20.25" customHeight="1">
      <c r="B13" s="244" t="s">
        <v>55</v>
      </c>
      <c r="C13" s="169" t="s">
        <v>324</v>
      </c>
      <c r="D13" s="481">
        <v>0</v>
      </c>
      <c r="E13" s="481">
        <v>0</v>
      </c>
      <c r="F13" s="481">
        <v>0</v>
      </c>
      <c r="G13" s="481">
        <f t="shared" si="0"/>
        <v>0</v>
      </c>
    </row>
    <row r="14" spans="2:9" ht="23.25" customHeight="1">
      <c r="B14" s="244" t="s">
        <v>57</v>
      </c>
      <c r="C14" s="169" t="s">
        <v>325</v>
      </c>
      <c r="D14" s="481">
        <v>0</v>
      </c>
      <c r="E14" s="481">
        <v>0</v>
      </c>
      <c r="F14" s="481">
        <v>0</v>
      </c>
      <c r="G14" s="481">
        <f t="shared" si="0"/>
        <v>0</v>
      </c>
    </row>
    <row r="15" spans="2:9" ht="23.25" customHeight="1" thickBot="1">
      <c r="B15" s="194" t="s">
        <v>76</v>
      </c>
      <c r="C15" s="243" t="s">
        <v>326</v>
      </c>
      <c r="D15" s="481">
        <v>0</v>
      </c>
      <c r="E15" s="481">
        <v>0</v>
      </c>
      <c r="F15" s="481">
        <v>0</v>
      </c>
      <c r="G15" s="481">
        <f t="shared" si="0"/>
        <v>0</v>
      </c>
    </row>
    <row r="16" spans="2:9" ht="20.25" customHeight="1" thickBot="1">
      <c r="B16" s="570" t="s">
        <v>359</v>
      </c>
      <c r="C16" s="571"/>
      <c r="D16" s="482">
        <f>D9+D10+D13+D14+D15</f>
        <v>0</v>
      </c>
      <c r="E16" s="482">
        <f>E9+E10+E13+E14+E15</f>
        <v>0</v>
      </c>
      <c r="F16" s="482">
        <f>F9+F10+F13+F14+F15</f>
        <v>0</v>
      </c>
      <c r="G16" s="483">
        <f>G9+G10+G13+G14+G15</f>
        <v>0</v>
      </c>
    </row>
    <row r="17" spans="2:4" ht="16.5">
      <c r="B17" s="155"/>
    </row>
    <row r="19" spans="2:4" ht="15.75">
      <c r="D19" s="124"/>
    </row>
    <row r="21" spans="2:4">
      <c r="C21" t="str">
        <f>'NAZWA JEDNOSTKI,SPORZĄDZIŁ,DATA'!H3</f>
        <v>Barbara Flidrzyńska</v>
      </c>
      <c r="D21" s="440" t="str">
        <f>'NAZWA JEDNOSTKI,SPORZĄDZIŁ,DATA'!I3</f>
        <v>2022.02.24</v>
      </c>
    </row>
    <row r="22" spans="2:4">
      <c r="C22" t="s">
        <v>437</v>
      </c>
      <c r="D22" s="490" t="s">
        <v>436</v>
      </c>
    </row>
    <row r="27" spans="2:4">
      <c r="C27" t="s">
        <v>441</v>
      </c>
    </row>
    <row r="28" spans="2:4">
      <c r="C28" t="s">
        <v>442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E7:E8"/>
    <mergeCell ref="F7:G7"/>
    <mergeCell ref="B16:C16"/>
    <mergeCell ref="B1:C2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zoomScaleNormal="100" workbookViewId="0">
      <selection activeCell="E16" sqref="E16"/>
    </sheetView>
  </sheetViews>
  <sheetFormatPr defaultRowHeight="15"/>
  <cols>
    <col min="1" max="1" width="3.5703125" customWidth="1"/>
    <col min="2" max="2" width="5.28515625" customWidth="1"/>
    <col min="3" max="3" width="46.5703125" customWidth="1"/>
    <col min="4" max="4" width="30.7109375" customWidth="1"/>
    <col min="5" max="5" width="39" customWidth="1"/>
    <col min="7" max="7" width="33.140625" customWidth="1"/>
  </cols>
  <sheetData>
    <row r="1" spans="2:7" ht="21.95" customHeight="1">
      <c r="B1" s="511" t="str">
        <f>'NAZWA JEDNOSTKI,SPORZĄDZIŁ,DATA'!B3</f>
        <v>XX Liceum Ogólnokształcące                               im. Juliusza Słowackiego</v>
      </c>
      <c r="C1" s="511"/>
    </row>
    <row r="2" spans="2:7" ht="21.95" customHeight="1">
      <c r="B2" s="511"/>
      <c r="C2" s="511"/>
    </row>
    <row r="4" spans="2:7" ht="15.75">
      <c r="B4" s="530" t="s">
        <v>414</v>
      </c>
      <c r="C4" s="576"/>
      <c r="D4" s="576"/>
      <c r="E4" s="576"/>
      <c r="F4" s="577"/>
      <c r="G4" s="577"/>
    </row>
    <row r="6" spans="2:7" ht="15.75" thickBot="1"/>
    <row r="7" spans="2:7" ht="40.5" customHeight="1" thickBot="1">
      <c r="B7" s="213" t="s">
        <v>0</v>
      </c>
      <c r="C7" s="147" t="s">
        <v>92</v>
      </c>
      <c r="D7" s="147" t="s">
        <v>93</v>
      </c>
      <c r="E7" s="148" t="s">
        <v>94</v>
      </c>
    </row>
    <row r="8" spans="2:7" ht="24" customHeight="1">
      <c r="B8" s="159" t="s">
        <v>11</v>
      </c>
      <c r="C8" s="144" t="s">
        <v>95</v>
      </c>
      <c r="D8" s="318">
        <v>0</v>
      </c>
      <c r="E8" s="301">
        <v>0</v>
      </c>
    </row>
    <row r="9" spans="2:7" ht="21.75" customHeight="1">
      <c r="B9" s="127" t="s">
        <v>28</v>
      </c>
      <c r="C9" s="122" t="s">
        <v>96</v>
      </c>
      <c r="D9" s="318">
        <v>0</v>
      </c>
      <c r="E9" s="301">
        <v>0</v>
      </c>
    </row>
    <row r="10" spans="2:7" ht="29.25" customHeight="1">
      <c r="B10" s="127" t="s">
        <v>97</v>
      </c>
      <c r="C10" s="122" t="s">
        <v>98</v>
      </c>
      <c r="D10" s="318">
        <v>0</v>
      </c>
      <c r="E10" s="301">
        <v>0</v>
      </c>
    </row>
    <row r="11" spans="2:7" ht="22.5" customHeight="1">
      <c r="B11" s="127" t="s">
        <v>55</v>
      </c>
      <c r="C11" s="122" t="s">
        <v>99</v>
      </c>
      <c r="D11" s="318">
        <v>0</v>
      </c>
      <c r="E11" s="301">
        <v>0</v>
      </c>
    </row>
    <row r="12" spans="2:7" ht="26.25" customHeight="1">
      <c r="B12" s="127" t="s">
        <v>57</v>
      </c>
      <c r="C12" s="122" t="s">
        <v>100</v>
      </c>
      <c r="D12" s="318">
        <v>0</v>
      </c>
      <c r="E12" s="301">
        <v>0</v>
      </c>
    </row>
    <row r="13" spans="2:7" ht="24.75" customHeight="1">
      <c r="B13" s="127" t="s">
        <v>76</v>
      </c>
      <c r="C13" s="131" t="s">
        <v>327</v>
      </c>
      <c r="D13" s="318">
        <v>0</v>
      </c>
      <c r="E13" s="301">
        <v>0</v>
      </c>
    </row>
    <row r="14" spans="2:7" ht="22.5" customHeight="1">
      <c r="B14" s="127" t="s">
        <v>101</v>
      </c>
      <c r="C14" s="131" t="s">
        <v>329</v>
      </c>
      <c r="D14" s="318">
        <v>0</v>
      </c>
      <c r="E14" s="301">
        <v>0</v>
      </c>
    </row>
    <row r="15" spans="2:7" ht="24" customHeight="1">
      <c r="B15" s="157" t="s">
        <v>102</v>
      </c>
      <c r="C15" s="131" t="s">
        <v>328</v>
      </c>
      <c r="D15" s="318">
        <v>0</v>
      </c>
      <c r="E15" s="301">
        <v>0</v>
      </c>
    </row>
    <row r="16" spans="2:7" ht="24" customHeight="1" thickBot="1">
      <c r="B16" s="493" t="s">
        <v>489</v>
      </c>
      <c r="C16" s="163" t="s">
        <v>490</v>
      </c>
      <c r="D16" s="316">
        <v>0</v>
      </c>
      <c r="E16" s="303">
        <v>0</v>
      </c>
    </row>
    <row r="17" spans="2:5" ht="26.25" customHeight="1" thickBot="1">
      <c r="B17" s="578" t="s">
        <v>359</v>
      </c>
      <c r="C17" s="579"/>
      <c r="D17" s="291">
        <f>D8+D9+D11+D12+D13</f>
        <v>0</v>
      </c>
      <c r="E17" s="292">
        <f>E8+E9+E11+E12+E13</f>
        <v>0</v>
      </c>
    </row>
    <row r="21" spans="2:5">
      <c r="C21" t="str">
        <f>'NAZWA JEDNOSTKI,SPORZĄDZIŁ,DATA'!H3</f>
        <v>Barbara Flidrzyńska</v>
      </c>
      <c r="D21" s="440" t="str">
        <f>'NAZWA JEDNOSTKI,SPORZĄDZIŁ,DATA'!I3</f>
        <v>2022.02.24</v>
      </c>
    </row>
    <row r="22" spans="2:5">
      <c r="C22" t="s">
        <v>421</v>
      </c>
      <c r="D22" t="s">
        <v>147</v>
      </c>
    </row>
    <row r="27" spans="2:5">
      <c r="C27" t="s">
        <v>441</v>
      </c>
    </row>
    <row r="28" spans="2:5">
      <c r="C28" t="s">
        <v>442</v>
      </c>
    </row>
  </sheetData>
  <sheetProtection algorithmName="SHA-512" hashValue="UPCaZNJr8F/1cmHNY0a3KnFf6H7TjIdGFh4paA/XaUmMckiZ9pYzSqh4l7zynVwse0WyHmjUWWjRXMQyGWzJNw==" saltValue="xjK/bkzH2IDwhUMVAjj6ZQ==" spinCount="100000" sheet="1" objects="1" scenarios="1" formatColumns="0" formatRows="0"/>
  <protectedRanges>
    <protectedRange sqref="D8:E16" name="Rozstęp1"/>
  </protectedRanges>
  <mergeCells count="3">
    <mergeCell ref="B4:G4"/>
    <mergeCell ref="B17:C17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zoomScaleNormal="100" workbookViewId="0">
      <selection activeCell="I14" sqref="I14"/>
    </sheetView>
  </sheetViews>
  <sheetFormatPr defaultRowHeight="15"/>
  <cols>
    <col min="1" max="1" width="6.5703125" customWidth="1"/>
    <col min="2" max="2" width="3.7109375" customWidth="1"/>
    <col min="3" max="3" width="47.5703125" customWidth="1"/>
    <col min="4" max="5" width="20.5703125" customWidth="1"/>
    <col min="6" max="6" width="21.85546875" customWidth="1"/>
  </cols>
  <sheetData>
    <row r="1" spans="2:6" ht="21.95" customHeight="1">
      <c r="B1" s="511" t="str">
        <f>'NAZWA JEDNOSTKI,SPORZĄDZIŁ,DATA'!B3</f>
        <v>XX Liceum Ogólnokształcące                               im. Juliusza Słowackiego</v>
      </c>
      <c r="C1" s="511"/>
    </row>
    <row r="2" spans="2:6" ht="21.95" customHeight="1">
      <c r="B2" s="511"/>
      <c r="C2" s="511"/>
    </row>
    <row r="4" spans="2:6" ht="15.75">
      <c r="B4" s="530" t="s">
        <v>372</v>
      </c>
      <c r="C4" s="576"/>
      <c r="D4" s="576"/>
      <c r="E4" s="576"/>
      <c r="F4" s="576"/>
    </row>
    <row r="6" spans="2:6" ht="15.75" thickBot="1"/>
    <row r="7" spans="2:6" ht="54.75" customHeight="1" thickBot="1">
      <c r="B7" s="146" t="s">
        <v>0</v>
      </c>
      <c r="C7" s="147" t="s">
        <v>71</v>
      </c>
      <c r="D7" s="180" t="s">
        <v>330</v>
      </c>
      <c r="E7" s="164" t="s">
        <v>2</v>
      </c>
      <c r="F7" s="162" t="s">
        <v>358</v>
      </c>
    </row>
    <row r="8" spans="2:6" ht="34.5" customHeight="1">
      <c r="B8" s="159" t="s">
        <v>11</v>
      </c>
      <c r="C8" s="144" t="s">
        <v>72</v>
      </c>
      <c r="D8" s="476" t="s">
        <v>491</v>
      </c>
      <c r="E8" s="304">
        <v>0</v>
      </c>
      <c r="F8" s="301">
        <v>0</v>
      </c>
    </row>
    <row r="9" spans="2:6" ht="32.25" customHeight="1">
      <c r="B9" s="127" t="s">
        <v>28</v>
      </c>
      <c r="C9" s="122" t="s">
        <v>73</v>
      </c>
      <c r="D9" s="476" t="s">
        <v>491</v>
      </c>
      <c r="E9" s="304">
        <v>0</v>
      </c>
      <c r="F9" s="301">
        <v>0</v>
      </c>
    </row>
    <row r="10" spans="2:6" ht="30" customHeight="1">
      <c r="B10" s="127" t="s">
        <v>55</v>
      </c>
      <c r="C10" s="122" t="s">
        <v>74</v>
      </c>
      <c r="D10" s="476" t="s">
        <v>491</v>
      </c>
      <c r="E10" s="304">
        <v>0</v>
      </c>
      <c r="F10" s="301">
        <v>0</v>
      </c>
    </row>
    <row r="11" spans="2:6" ht="49.5" customHeight="1">
      <c r="B11" s="127" t="s">
        <v>57</v>
      </c>
      <c r="C11" s="122" t="s">
        <v>75</v>
      </c>
      <c r="D11" s="476" t="s">
        <v>491</v>
      </c>
      <c r="E11" s="304">
        <v>0</v>
      </c>
      <c r="F11" s="301">
        <v>0</v>
      </c>
    </row>
    <row r="12" spans="2:6" ht="24" customHeight="1" thickBot="1">
      <c r="B12" s="127" t="s">
        <v>76</v>
      </c>
      <c r="C12" s="122" t="s">
        <v>10</v>
      </c>
      <c r="D12" s="476" t="s">
        <v>491</v>
      </c>
      <c r="E12" s="304">
        <v>0</v>
      </c>
      <c r="F12" s="301">
        <v>0</v>
      </c>
    </row>
    <row r="13" spans="2:6" ht="21.75" customHeight="1" thickBot="1">
      <c r="B13" s="537" t="s">
        <v>359</v>
      </c>
      <c r="C13" s="538"/>
      <c r="D13" s="420" t="s">
        <v>308</v>
      </c>
      <c r="E13" s="279">
        <f>E8+E9+E10+E11+E12</f>
        <v>0</v>
      </c>
      <c r="F13" s="278">
        <f>F8+F9+F10+F11+F12</f>
        <v>0</v>
      </c>
    </row>
    <row r="17" spans="3:4">
      <c r="C17" t="str">
        <f>'NAZWA JEDNOSTKI,SPORZĄDZIŁ,DATA'!H3</f>
        <v>Barbara Flidrzyńska</v>
      </c>
      <c r="D17" s="440" t="str">
        <f>'NAZWA JEDNOSTKI,SPORZĄDZIŁ,DATA'!I3</f>
        <v>2022.02.24</v>
      </c>
    </row>
    <row r="18" spans="3:4">
      <c r="C18" t="s">
        <v>421</v>
      </c>
      <c r="D18" t="s">
        <v>147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m7WjzfKeqP5NjFYYvfR8US38qTIufU6ttR21qN+CmMCP6t02ZDYKsIfrAS3HmV6uQ0mEdcahHOlVbO1O6PXUaQ==" saltValue="yipZVa5X5HFj1/XDgILq1g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zoomScaleNormal="100" workbookViewId="0">
      <selection activeCell="E22" sqref="E22"/>
    </sheetView>
  </sheetViews>
  <sheetFormatPr defaultRowHeight="15"/>
  <cols>
    <col min="2" max="2" width="5.5703125" customWidth="1"/>
    <col min="3" max="3" width="46.85546875" customWidth="1"/>
    <col min="4" max="4" width="20.28515625" customWidth="1"/>
    <col min="5" max="5" width="20.85546875" customWidth="1"/>
    <col min="6" max="6" width="18.28515625" customWidth="1"/>
  </cols>
  <sheetData>
    <row r="1" spans="2:6" ht="21.95" customHeight="1">
      <c r="B1" s="511" t="str">
        <f>'NAZWA JEDNOSTKI,SPORZĄDZIŁ,DATA'!B3</f>
        <v>XX Liceum Ogólnokształcące                               im. Juliusza Słowackiego</v>
      </c>
      <c r="C1" s="511"/>
    </row>
    <row r="2" spans="2:6" ht="21.95" customHeight="1">
      <c r="B2" s="511"/>
      <c r="C2" s="511"/>
    </row>
    <row r="4" spans="2:6" ht="15.75">
      <c r="B4" s="530" t="s">
        <v>373</v>
      </c>
      <c r="C4" s="576"/>
      <c r="D4" s="576"/>
    </row>
    <row r="5" spans="2:6" ht="15.75">
      <c r="B5" s="124"/>
    </row>
    <row r="7" spans="2:6" ht="15.75" thickBot="1"/>
    <row r="8" spans="2:6" ht="57.75" customHeight="1" thickBot="1">
      <c r="B8" s="213" t="s">
        <v>0</v>
      </c>
      <c r="C8" s="189" t="s">
        <v>77</v>
      </c>
      <c r="D8" s="180" t="s">
        <v>330</v>
      </c>
      <c r="E8" s="164" t="s">
        <v>357</v>
      </c>
      <c r="F8" s="162" t="s">
        <v>358</v>
      </c>
    </row>
    <row r="9" spans="2:6" ht="23.25" customHeight="1">
      <c r="B9" s="159" t="s">
        <v>11</v>
      </c>
      <c r="C9" s="177" t="s">
        <v>331</v>
      </c>
      <c r="D9" s="476" t="s">
        <v>492</v>
      </c>
      <c r="E9" s="304">
        <v>0</v>
      </c>
      <c r="F9" s="301">
        <v>0</v>
      </c>
    </row>
    <row r="10" spans="2:6" ht="24.75" customHeight="1">
      <c r="B10" s="127" t="s">
        <v>28</v>
      </c>
      <c r="C10" s="131" t="s">
        <v>332</v>
      </c>
      <c r="D10" s="476" t="s">
        <v>492</v>
      </c>
      <c r="E10" s="304">
        <v>0</v>
      </c>
      <c r="F10" s="301">
        <v>0</v>
      </c>
    </row>
    <row r="11" spans="2:6" ht="24" customHeight="1" thickBot="1">
      <c r="B11" s="212" t="s">
        <v>55</v>
      </c>
      <c r="C11" s="128" t="s">
        <v>333</v>
      </c>
      <c r="D11" s="476" t="s">
        <v>492</v>
      </c>
      <c r="E11" s="304">
        <v>0</v>
      </c>
      <c r="F11" s="301">
        <v>0</v>
      </c>
    </row>
    <row r="12" spans="2:6" ht="27" customHeight="1" thickBot="1">
      <c r="B12" s="537" t="s">
        <v>352</v>
      </c>
      <c r="C12" s="538"/>
      <c r="D12" s="420" t="s">
        <v>308</v>
      </c>
      <c r="E12" s="279">
        <f>E9+E10+E11</f>
        <v>0</v>
      </c>
      <c r="F12" s="278">
        <f>F9+F10+F11</f>
        <v>0</v>
      </c>
    </row>
    <row r="16" spans="2:6">
      <c r="C16" t="str">
        <f>'NAZWA JEDNOSTKI,SPORZĄDZIŁ,DATA'!H3</f>
        <v>Barbara Flidrzyńska</v>
      </c>
      <c r="D16" s="440" t="str">
        <f>'NAZWA JEDNOSTKI,SPORZĄDZIŁ,DATA'!I3</f>
        <v>2022.02.24</v>
      </c>
    </row>
    <row r="17" spans="3:4">
      <c r="C17" t="s">
        <v>421</v>
      </c>
      <c r="D17" t="s">
        <v>443</v>
      </c>
    </row>
    <row r="22" spans="3:4">
      <c r="C22" t="s">
        <v>441</v>
      </c>
    </row>
    <row r="23" spans="3:4">
      <c r="C23" t="s">
        <v>442</v>
      </c>
    </row>
  </sheetData>
  <sheetProtection algorithmName="SHA-512" hashValue="8fkSc3VgYI6XQRr0jTwn5z+zE+TqLK6KzC7CdIcNeEhtJj4hY5WNI1WJSdSSQt5jGlVbjTlS8fAw5SG2unPDKA==" saltValue="FZ5d1uoby+im7y6KyAI6dA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Normal="100" workbookViewId="0">
      <selection activeCell="G11" sqref="G11"/>
    </sheetView>
  </sheetViews>
  <sheetFormatPr defaultRowHeight="15"/>
  <cols>
    <col min="2" max="2" width="5.140625" customWidth="1"/>
    <col min="3" max="3" width="46.5703125" customWidth="1"/>
    <col min="4" max="4" width="25.5703125" customWidth="1"/>
    <col min="5" max="5" width="25.7109375" customWidth="1"/>
  </cols>
  <sheetData>
    <row r="1" spans="2:9" ht="21.95" customHeight="1">
      <c r="B1" s="511" t="str">
        <f>'NAZWA JEDNOSTKI,SPORZĄDZIŁ,DATA'!B3</f>
        <v>XX Liceum Ogólnokształcące                               im. Juliusza Słowackiego</v>
      </c>
      <c r="C1" s="511"/>
    </row>
    <row r="2" spans="2:9" ht="21.95" customHeight="1">
      <c r="B2" s="511"/>
      <c r="C2" s="511"/>
    </row>
    <row r="4" spans="2:9" ht="15" customHeight="1">
      <c r="B4" s="564" t="s">
        <v>406</v>
      </c>
      <c r="C4" s="582"/>
      <c r="D4" s="582"/>
      <c r="E4" s="582"/>
      <c r="F4" s="158"/>
      <c r="G4" s="158"/>
      <c r="H4" s="158"/>
      <c r="I4" s="158"/>
    </row>
    <row r="7" spans="2:9" ht="15.75" thickBot="1">
      <c r="B7" s="151"/>
    </row>
    <row r="8" spans="2:9" ht="39.75" customHeight="1" thickBot="1">
      <c r="B8" s="245" t="s">
        <v>0</v>
      </c>
      <c r="C8" s="223" t="s">
        <v>1</v>
      </c>
      <c r="D8" s="224" t="s">
        <v>357</v>
      </c>
      <c r="E8" s="225" t="s">
        <v>358</v>
      </c>
    </row>
    <row r="9" spans="2:9" ht="32.25" customHeight="1">
      <c r="B9" s="193" t="s">
        <v>11</v>
      </c>
      <c r="C9" s="169" t="s">
        <v>335</v>
      </c>
      <c r="D9" s="336">
        <v>0</v>
      </c>
      <c r="E9" s="337">
        <v>0</v>
      </c>
    </row>
    <row r="10" spans="2:9" ht="33" customHeight="1" thickBot="1">
      <c r="B10" s="244" t="s">
        <v>28</v>
      </c>
      <c r="C10" s="169" t="s">
        <v>334</v>
      </c>
      <c r="D10" s="336">
        <v>0</v>
      </c>
      <c r="E10" s="337">
        <v>0</v>
      </c>
    </row>
    <row r="11" spans="2:9" ht="26.25" customHeight="1" thickBot="1">
      <c r="B11" s="580" t="s">
        <v>349</v>
      </c>
      <c r="C11" s="581"/>
      <c r="D11" s="289">
        <f>D9+D10</f>
        <v>0</v>
      </c>
      <c r="E11" s="290">
        <f>E9+E10</f>
        <v>0</v>
      </c>
    </row>
    <row r="12" spans="2:9">
      <c r="B12" s="129"/>
    </row>
    <row r="15" spans="2:9">
      <c r="C15" t="str">
        <f>'NAZWA JEDNOSTKI,SPORZĄDZIŁ,DATA'!H3</f>
        <v>Barbara Flidrzyńska</v>
      </c>
      <c r="D15" s="440" t="str">
        <f>'NAZWA JEDNOSTKI,SPORZĄDZIŁ,DATA'!I3</f>
        <v>2022.02.24</v>
      </c>
      <c r="E15" s="168"/>
    </row>
    <row r="16" spans="2:9">
      <c r="C16" t="s">
        <v>421</v>
      </c>
      <c r="D16" t="s">
        <v>147</v>
      </c>
    </row>
    <row r="21" spans="3:3">
      <c r="C21" t="s">
        <v>441</v>
      </c>
    </row>
    <row r="22" spans="3:3">
      <c r="C22" t="s">
        <v>442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2"/>
  <sheetViews>
    <sheetView zoomScaleNormal="100" workbookViewId="0">
      <selection activeCell="E13" sqref="E13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1" spans="2:5" ht="21.95" customHeight="1">
      <c r="B1" s="511" t="str">
        <f>'NAZWA JEDNOSTKI,SPORZĄDZIŁ,DATA'!B3</f>
        <v>XX Liceum Ogólnokształcące                               im. Juliusza Słowackiego</v>
      </c>
      <c r="C1" s="511"/>
    </row>
    <row r="2" spans="2:5" ht="21.95" customHeight="1">
      <c r="B2" s="511"/>
      <c r="C2" s="511"/>
    </row>
    <row r="4" spans="2:5" ht="15.75">
      <c r="B4" s="530" t="s">
        <v>384</v>
      </c>
      <c r="C4" s="577"/>
      <c r="D4" s="577"/>
    </row>
    <row r="6" spans="2:5" ht="15.75" thickBot="1"/>
    <row r="7" spans="2:5" ht="35.25" customHeight="1" thickBot="1">
      <c r="B7" s="235" t="s">
        <v>0</v>
      </c>
      <c r="C7" s="187" t="s">
        <v>78</v>
      </c>
      <c r="D7" s="188" t="s">
        <v>79</v>
      </c>
      <c r="E7" s="2"/>
    </row>
    <row r="8" spans="2:5" ht="34.5" customHeight="1">
      <c r="B8" s="236" t="s">
        <v>11</v>
      </c>
      <c r="C8" s="181" t="s">
        <v>355</v>
      </c>
      <c r="D8" s="310">
        <v>0</v>
      </c>
      <c r="E8" s="2"/>
    </row>
    <row r="9" spans="2:5" ht="28.5" customHeight="1">
      <c r="B9" s="237" t="s">
        <v>28</v>
      </c>
      <c r="C9" s="182" t="s">
        <v>356</v>
      </c>
      <c r="D9" s="310">
        <v>42700.68</v>
      </c>
      <c r="E9" s="2"/>
    </row>
    <row r="10" spans="2:5" ht="29.25" customHeight="1" thickBot="1">
      <c r="B10" s="237" t="s">
        <v>55</v>
      </c>
      <c r="C10" s="183" t="s">
        <v>473</v>
      </c>
      <c r="D10" s="310">
        <v>7460.89</v>
      </c>
      <c r="E10" s="2"/>
    </row>
    <row r="11" spans="2:5" ht="26.25" customHeight="1" thickBot="1">
      <c r="B11" s="583" t="s">
        <v>352</v>
      </c>
      <c r="C11" s="559"/>
      <c r="D11" s="280">
        <f>D8+D9+D10</f>
        <v>50161.57</v>
      </c>
      <c r="E11" s="2"/>
    </row>
    <row r="15" spans="2:5">
      <c r="C15" t="str">
        <f>'NAZWA JEDNOSTKI,SPORZĄDZIŁ,DATA'!H3</f>
        <v>Barbara Flidrzyńska</v>
      </c>
      <c r="D15" s="440" t="str">
        <f>'NAZWA JEDNOSTKI,SPORZĄDZIŁ,DATA'!I3</f>
        <v>2022.02.24</v>
      </c>
    </row>
    <row r="16" spans="2:5">
      <c r="C16" t="s">
        <v>421</v>
      </c>
      <c r="D16" t="s">
        <v>147</v>
      </c>
    </row>
    <row r="21" spans="3:3">
      <c r="C21" t="s">
        <v>441</v>
      </c>
    </row>
    <row r="22" spans="3:3">
      <c r="C22" t="s">
        <v>442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8"/>
  <sheetViews>
    <sheetView zoomScaleNormal="100" zoomScaleSheetLayoutView="100" workbookViewId="0">
      <selection activeCell="B18" sqref="B18"/>
    </sheetView>
  </sheetViews>
  <sheetFormatPr defaultRowHeight="12.75"/>
  <cols>
    <col min="1" max="1" width="10" style="4" customWidth="1"/>
    <col min="2" max="2" width="124.5703125" style="4" customWidth="1"/>
    <col min="3" max="3" width="10.7109375" style="4" customWidth="1"/>
    <col min="4" max="16384" width="9.140625" style="4"/>
  </cols>
  <sheetData>
    <row r="3" spans="1:6" ht="15.75">
      <c r="B3" s="254" t="s">
        <v>417</v>
      </c>
    </row>
    <row r="4" spans="1:6" ht="15.75">
      <c r="A4" s="3"/>
      <c r="B4" s="240"/>
    </row>
    <row r="5" spans="1:6" ht="18.75">
      <c r="A5" s="518" t="s">
        <v>151</v>
      </c>
      <c r="B5" s="519"/>
    </row>
    <row r="6" spans="1:6" ht="15.75" thickBot="1">
      <c r="A6" s="5"/>
    </row>
    <row r="7" spans="1:6" ht="15" thickBot="1">
      <c r="A7" s="355" t="s">
        <v>36</v>
      </c>
      <c r="B7" s="357" t="s">
        <v>103</v>
      </c>
      <c r="E7" s="6"/>
    </row>
    <row r="8" spans="1:6" ht="15.75" thickBot="1">
      <c r="A8" s="356" t="s">
        <v>11</v>
      </c>
      <c r="B8" s="357"/>
    </row>
    <row r="9" spans="1:6" ht="15.75" thickBot="1">
      <c r="A9" s="356" t="s">
        <v>13</v>
      </c>
      <c r="B9" s="358" t="s">
        <v>104</v>
      </c>
    </row>
    <row r="10" spans="1:6" ht="15.75" thickBot="1">
      <c r="A10" s="356"/>
      <c r="B10" s="132" t="str">
        <f>'NAZWA JEDNOSTKI,SPORZĄDZIŁ,DATA'!B3</f>
        <v>XX Liceum Ogólnokształcące                               im. Juliusza Słowackiego</v>
      </c>
    </row>
    <row r="11" spans="1:6" ht="15.75" thickBot="1">
      <c r="A11" s="356" t="s">
        <v>17</v>
      </c>
      <c r="B11" s="359" t="s">
        <v>105</v>
      </c>
      <c r="F11" s="6"/>
    </row>
    <row r="12" spans="1:6" ht="15.75" thickBot="1">
      <c r="A12" s="522"/>
      <c r="B12" s="358" t="s">
        <v>150</v>
      </c>
      <c r="F12" s="6"/>
    </row>
    <row r="13" spans="1:6" ht="18.75" customHeight="1" thickBot="1">
      <c r="A13" s="523"/>
      <c r="B13" s="221" t="s">
        <v>502</v>
      </c>
    </row>
    <row r="14" spans="1:6" ht="15.75" thickBot="1">
      <c r="A14" s="356" t="s">
        <v>18</v>
      </c>
      <c r="B14" s="359" t="s">
        <v>106</v>
      </c>
    </row>
    <row r="15" spans="1:6" ht="17.25" customHeight="1" thickBot="1">
      <c r="A15" s="522"/>
      <c r="B15" s="358" t="s">
        <v>150</v>
      </c>
    </row>
    <row r="16" spans="1:6" ht="18.75" customHeight="1" thickBot="1">
      <c r="A16" s="523"/>
      <c r="B16" s="221" t="s">
        <v>502</v>
      </c>
    </row>
    <row r="17" spans="1:3" ht="15.75" thickBot="1">
      <c r="A17" s="356" t="s">
        <v>20</v>
      </c>
      <c r="B17" s="359" t="s">
        <v>154</v>
      </c>
    </row>
    <row r="18" spans="1:3" ht="62.25" customHeight="1" thickBot="1">
      <c r="A18" s="133"/>
      <c r="B18" s="136" t="s">
        <v>503</v>
      </c>
    </row>
    <row r="19" spans="1:3" ht="21.75" customHeight="1" thickBot="1">
      <c r="A19" s="133" t="s">
        <v>28</v>
      </c>
      <c r="B19" s="135" t="s">
        <v>107</v>
      </c>
    </row>
    <row r="20" spans="1:3" ht="38.25" customHeight="1" thickBot="1">
      <c r="A20" s="133"/>
      <c r="B20" s="143" t="s">
        <v>478</v>
      </c>
    </row>
    <row r="21" spans="1:3" ht="31.5" customHeight="1" thickBot="1">
      <c r="A21" s="133" t="s">
        <v>55</v>
      </c>
      <c r="B21" s="136" t="s">
        <v>412</v>
      </c>
    </row>
    <row r="22" spans="1:3" ht="28.5" customHeight="1" thickBot="1">
      <c r="A22" s="133"/>
      <c r="B22" s="142" t="s">
        <v>440</v>
      </c>
    </row>
    <row r="23" spans="1:3" ht="36.75" customHeight="1" thickBot="1">
      <c r="A23" s="207" t="s">
        <v>57</v>
      </c>
      <c r="B23" s="136" t="s">
        <v>108</v>
      </c>
    </row>
    <row r="24" spans="1:3" ht="409.5" customHeight="1">
      <c r="A24" s="205"/>
      <c r="B24" s="520" t="s">
        <v>481</v>
      </c>
    </row>
    <row r="25" spans="1:3" ht="143.25" customHeight="1" thickBot="1">
      <c r="A25" s="133"/>
      <c r="B25" s="521"/>
    </row>
    <row r="26" spans="1:3" ht="20.25" customHeight="1" thickBot="1">
      <c r="A26" s="221" t="s">
        <v>109</v>
      </c>
      <c r="B26" s="222" t="s">
        <v>110</v>
      </c>
    </row>
    <row r="27" spans="1:3" ht="134.25" customHeight="1" thickBot="1">
      <c r="A27" s="133"/>
      <c r="B27" s="220" t="s">
        <v>504</v>
      </c>
      <c r="C27" s="219"/>
    </row>
    <row r="28" spans="1:3" ht="15" thickBot="1">
      <c r="A28" s="137" t="s">
        <v>50</v>
      </c>
      <c r="B28" s="134" t="s">
        <v>111</v>
      </c>
    </row>
    <row r="29" spans="1:3" ht="15.75" thickBot="1">
      <c r="A29" s="133" t="s">
        <v>11</v>
      </c>
      <c r="B29" s="135"/>
    </row>
    <row r="30" spans="1:3" ht="39" customHeight="1" thickBot="1">
      <c r="A30" s="138" t="s">
        <v>13</v>
      </c>
      <c r="B30" s="136" t="s">
        <v>309</v>
      </c>
    </row>
    <row r="31" spans="1:3" ht="15.75" thickBot="1">
      <c r="A31" s="138"/>
      <c r="B31" s="143" t="s">
        <v>483</v>
      </c>
    </row>
    <row r="32" spans="1:3" ht="15.75" thickBot="1">
      <c r="A32" s="138"/>
      <c r="B32" s="143" t="s">
        <v>482</v>
      </c>
    </row>
    <row r="33" spans="1:2" ht="15.75" thickBot="1">
      <c r="A33" s="138"/>
      <c r="B33" s="143" t="s">
        <v>505</v>
      </c>
    </row>
    <row r="34" spans="1:2" ht="26.25" customHeight="1" thickBot="1">
      <c r="A34" s="138" t="s">
        <v>17</v>
      </c>
      <c r="B34" s="206" t="s">
        <v>112</v>
      </c>
    </row>
    <row r="35" spans="1:2" ht="30.75" thickBot="1">
      <c r="A35" s="138"/>
      <c r="B35" s="143" t="s">
        <v>506</v>
      </c>
    </row>
    <row r="36" spans="1:2" ht="46.5" customHeight="1" thickBot="1">
      <c r="A36" s="138" t="s">
        <v>18</v>
      </c>
      <c r="B36" s="136" t="s">
        <v>113</v>
      </c>
    </row>
    <row r="37" spans="1:2" ht="27.75" customHeight="1" thickBot="1">
      <c r="A37" s="138"/>
      <c r="B37" s="143" t="s">
        <v>507</v>
      </c>
    </row>
    <row r="38" spans="1:2" ht="20.25" customHeight="1" thickBot="1">
      <c r="A38" s="138" t="s">
        <v>20</v>
      </c>
      <c r="B38" s="136" t="s">
        <v>114</v>
      </c>
    </row>
    <row r="39" spans="1:2" ht="15.75" thickBot="1">
      <c r="A39" s="138"/>
      <c r="B39" s="143" t="s">
        <v>508</v>
      </c>
    </row>
    <row r="40" spans="1:2" ht="44.25" customHeight="1" thickBot="1">
      <c r="A40" s="138" t="s">
        <v>22</v>
      </c>
      <c r="B40" s="143" t="s">
        <v>115</v>
      </c>
    </row>
    <row r="41" spans="1:2" ht="15.75" thickBot="1">
      <c r="A41" s="138"/>
      <c r="B41" s="143" t="s">
        <v>509</v>
      </c>
    </row>
    <row r="42" spans="1:2" ht="29.25" customHeight="1" thickBot="1">
      <c r="A42" s="138" t="s">
        <v>116</v>
      </c>
      <c r="B42" s="143" t="s">
        <v>117</v>
      </c>
    </row>
    <row r="43" spans="1:2" ht="15.75" thickBot="1">
      <c r="A43" s="138"/>
      <c r="B43" s="143" t="s">
        <v>510</v>
      </c>
    </row>
    <row r="44" spans="1:2" ht="38.25" customHeight="1" thickBot="1">
      <c r="A44" s="138" t="s">
        <v>118</v>
      </c>
      <c r="B44" s="143" t="s">
        <v>342</v>
      </c>
    </row>
    <row r="45" spans="1:2" ht="15.75" thickBot="1">
      <c r="A45" s="138"/>
      <c r="B45" s="143" t="s">
        <v>511</v>
      </c>
    </row>
    <row r="46" spans="1:2" ht="27" customHeight="1" thickBot="1">
      <c r="A46" s="138" t="s">
        <v>119</v>
      </c>
      <c r="B46" s="143" t="s">
        <v>120</v>
      </c>
    </row>
    <row r="47" spans="1:2" ht="15.75" thickBot="1">
      <c r="A47" s="138"/>
      <c r="B47" s="143" t="s">
        <v>512</v>
      </c>
    </row>
    <row r="48" spans="1:2" ht="34.5" customHeight="1" thickBot="1">
      <c r="A48" s="138" t="s">
        <v>121</v>
      </c>
      <c r="B48" s="143" t="s">
        <v>408</v>
      </c>
    </row>
    <row r="49" spans="1:2" ht="24.75" customHeight="1" thickBot="1">
      <c r="A49" s="139" t="s">
        <v>122</v>
      </c>
      <c r="B49" s="143" t="s">
        <v>68</v>
      </c>
    </row>
    <row r="50" spans="1:2" ht="15.75" thickBot="1">
      <c r="A50" s="139"/>
      <c r="B50" s="143"/>
    </row>
    <row r="51" spans="1:2" ht="23.25" customHeight="1" thickBot="1">
      <c r="A51" s="139" t="s">
        <v>123</v>
      </c>
      <c r="B51" s="143" t="s">
        <v>124</v>
      </c>
    </row>
    <row r="52" spans="1:2" ht="15.75" thickBot="1">
      <c r="A52" s="139"/>
      <c r="B52" s="143"/>
    </row>
    <row r="53" spans="1:2" ht="16.5" customHeight="1" thickBot="1">
      <c r="A53" s="139" t="s">
        <v>125</v>
      </c>
      <c r="B53" s="143" t="s">
        <v>70</v>
      </c>
    </row>
    <row r="54" spans="1:2" ht="15.75" thickBot="1">
      <c r="A54" s="138"/>
      <c r="B54" s="143" t="s">
        <v>513</v>
      </c>
    </row>
    <row r="55" spans="1:2" ht="39" customHeight="1" thickBot="1">
      <c r="A55" s="138" t="s">
        <v>126</v>
      </c>
      <c r="B55" s="143" t="s">
        <v>155</v>
      </c>
    </row>
    <row r="56" spans="1:2" ht="15.75" thickBot="1">
      <c r="A56" s="138"/>
      <c r="B56" s="143" t="s">
        <v>514</v>
      </c>
    </row>
    <row r="57" spans="1:2" ht="34.5" customHeight="1" thickBot="1">
      <c r="A57" s="138" t="s">
        <v>127</v>
      </c>
      <c r="B57" s="143" t="s">
        <v>128</v>
      </c>
    </row>
    <row r="58" spans="1:2" ht="15.75" thickBot="1">
      <c r="A58" s="138"/>
      <c r="B58" s="143" t="s">
        <v>515</v>
      </c>
    </row>
    <row r="59" spans="1:2" ht="36" customHeight="1" thickBot="1">
      <c r="A59" s="138" t="s">
        <v>129</v>
      </c>
      <c r="B59" s="143" t="s">
        <v>130</v>
      </c>
    </row>
    <row r="60" spans="1:2" ht="15.75" thickBot="1">
      <c r="A60" s="138"/>
      <c r="B60" s="143" t="s">
        <v>516</v>
      </c>
    </row>
    <row r="61" spans="1:2" ht="37.5" customHeight="1" thickBot="1">
      <c r="A61" s="138" t="s">
        <v>131</v>
      </c>
      <c r="B61" s="143" t="s">
        <v>132</v>
      </c>
    </row>
    <row r="62" spans="1:2" ht="15.75" thickBot="1">
      <c r="A62" s="138"/>
      <c r="B62" s="143" t="s">
        <v>517</v>
      </c>
    </row>
    <row r="63" spans="1:2" ht="15.75" thickBot="1">
      <c r="A63" s="138"/>
      <c r="B63" s="143" t="s">
        <v>518</v>
      </c>
    </row>
    <row r="64" spans="1:2" ht="24" customHeight="1" thickBot="1">
      <c r="A64" s="138" t="s">
        <v>133</v>
      </c>
      <c r="B64" s="143" t="s">
        <v>134</v>
      </c>
    </row>
    <row r="65" spans="1:2" ht="15.75" thickBot="1">
      <c r="A65" s="138"/>
      <c r="B65" s="143" t="s">
        <v>519</v>
      </c>
    </row>
    <row r="66" spans="1:2" ht="20.25" customHeight="1" thickBot="1">
      <c r="A66" s="138" t="s">
        <v>135</v>
      </c>
      <c r="B66" s="143" t="s">
        <v>136</v>
      </c>
    </row>
    <row r="67" spans="1:2" ht="15.75" thickBot="1">
      <c r="A67" s="138"/>
      <c r="B67" s="143" t="s">
        <v>346</v>
      </c>
    </row>
    <row r="68" spans="1:2" ht="15.75" thickBot="1">
      <c r="A68" s="133" t="s">
        <v>137</v>
      </c>
      <c r="B68" s="142" t="s">
        <v>520</v>
      </c>
    </row>
    <row r="69" spans="1:2" ht="15.75" thickBot="1">
      <c r="A69" s="133"/>
      <c r="B69" s="142"/>
    </row>
    <row r="70" spans="1:2" ht="15.75" thickBot="1">
      <c r="A70" s="138" t="s">
        <v>28</v>
      </c>
      <c r="B70" s="143"/>
    </row>
    <row r="71" spans="1:2" ht="24" customHeight="1" thickBot="1">
      <c r="A71" s="138" t="s">
        <v>97</v>
      </c>
      <c r="B71" s="143" t="s">
        <v>138</v>
      </c>
    </row>
    <row r="72" spans="1:2" ht="15.75" thickBot="1">
      <c r="A72" s="138"/>
      <c r="B72" s="143" t="s">
        <v>521</v>
      </c>
    </row>
    <row r="73" spans="1:2" ht="39.75" customHeight="1" thickBot="1">
      <c r="A73" s="140" t="s">
        <v>139</v>
      </c>
      <c r="B73" s="218" t="s">
        <v>140</v>
      </c>
    </row>
    <row r="74" spans="1:2" ht="15.75" thickBot="1">
      <c r="A74" s="138"/>
      <c r="B74" s="143" t="s">
        <v>522</v>
      </c>
    </row>
    <row r="75" spans="1:2" ht="38.25" customHeight="1" thickBot="1">
      <c r="A75" s="140" t="s">
        <v>141</v>
      </c>
      <c r="B75" s="218" t="s">
        <v>142</v>
      </c>
    </row>
    <row r="76" spans="1:2" ht="15.75" thickBot="1">
      <c r="A76" s="138"/>
      <c r="B76" s="143" t="s">
        <v>523</v>
      </c>
    </row>
    <row r="77" spans="1:2" ht="51" customHeight="1" thickBot="1">
      <c r="A77" s="138" t="s">
        <v>143</v>
      </c>
      <c r="B77" s="143" t="s">
        <v>144</v>
      </c>
    </row>
    <row r="78" spans="1:2" ht="15.75" thickBot="1">
      <c r="A78" s="138"/>
      <c r="B78" s="143" t="s">
        <v>152</v>
      </c>
    </row>
    <row r="79" spans="1:2" ht="15.75" thickBot="1">
      <c r="A79" s="133" t="s">
        <v>145</v>
      </c>
      <c r="B79" s="142" t="s">
        <v>299</v>
      </c>
    </row>
    <row r="80" spans="1:2" ht="15.75" thickBot="1">
      <c r="A80" s="133"/>
      <c r="B80" s="143" t="s">
        <v>524</v>
      </c>
    </row>
    <row r="81" spans="1:3" ht="38.25" customHeight="1" thickBot="1">
      <c r="A81" s="138" t="s">
        <v>55</v>
      </c>
      <c r="B81" s="143" t="s">
        <v>146</v>
      </c>
    </row>
    <row r="82" spans="1:3" ht="15.75" thickBot="1">
      <c r="A82" s="140"/>
      <c r="B82" s="143" t="s">
        <v>525</v>
      </c>
    </row>
    <row r="83" spans="1:3" ht="15">
      <c r="A83" s="141"/>
      <c r="B83" s="141"/>
    </row>
    <row r="84" spans="1:3" ht="15">
      <c r="A84" s="141"/>
      <c r="B84" s="141"/>
    </row>
    <row r="85" spans="1:3" ht="15">
      <c r="A85" s="141"/>
      <c r="B85" s="141"/>
    </row>
    <row r="86" spans="1:3" ht="15">
      <c r="A86" s="141"/>
      <c r="B86" s="141"/>
    </row>
    <row r="87" spans="1:3" ht="15">
      <c r="A87" s="141"/>
      <c r="B87" s="141"/>
    </row>
    <row r="88" spans="1:3" ht="15">
      <c r="A88" s="141"/>
      <c r="B88" s="141"/>
    </row>
    <row r="89" spans="1:3" ht="15">
      <c r="A89" s="141"/>
      <c r="B89" s="141"/>
    </row>
    <row r="90" spans="1:3" ht="15">
      <c r="A90" s="141"/>
      <c r="B90" s="141"/>
    </row>
    <row r="91" spans="1:3" ht="15">
      <c r="A91" s="141"/>
      <c r="B91" s="141"/>
    </row>
    <row r="92" spans="1:3" ht="15">
      <c r="A92" s="141"/>
      <c r="B92" s="141"/>
    </row>
    <row r="93" spans="1:3" ht="15">
      <c r="A93" s="141"/>
      <c r="B93" s="141"/>
    </row>
    <row r="94" spans="1:3" ht="15">
      <c r="A94" s="141"/>
      <c r="B94" s="344"/>
    </row>
    <row r="95" spans="1:3" ht="15">
      <c r="A95" s="141"/>
      <c r="B95" s="141"/>
    </row>
    <row r="96" spans="1:3">
      <c r="A96" s="7"/>
      <c r="B96" s="343" t="s">
        <v>526</v>
      </c>
      <c r="C96" s="216"/>
    </row>
    <row r="97" spans="1:3">
      <c r="A97" s="8"/>
      <c r="B97" s="342" t="s">
        <v>463</v>
      </c>
      <c r="C97" s="217"/>
    </row>
    <row r="98" spans="1:3" ht="15">
      <c r="A98" s="5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K11" sqref="K11"/>
    </sheetView>
  </sheetViews>
  <sheetFormatPr defaultRowHeight="15"/>
  <cols>
    <col min="2" max="2" width="8" customWidth="1"/>
    <col min="3" max="3" width="38.5703125" customWidth="1"/>
    <col min="4" max="4" width="15.85546875" customWidth="1"/>
    <col min="5" max="5" width="14.42578125" customWidth="1"/>
    <col min="6" max="6" width="15.7109375" customWidth="1"/>
    <col min="7" max="7" width="14.42578125" customWidth="1"/>
    <col min="8" max="8" width="16.7109375" customWidth="1"/>
  </cols>
  <sheetData>
    <row r="1" spans="2:8" s="435" customFormat="1" ht="21.95" customHeight="1">
      <c r="B1" s="511" t="str">
        <f>'NAZWA JEDNOSTKI,SPORZĄDZIŁ,DATA'!B3</f>
        <v>XX Liceum Ogólnokształcące                               im. Juliusza Słowackiego</v>
      </c>
      <c r="C1" s="511"/>
    </row>
    <row r="2" spans="2:8" s="435" customFormat="1" ht="21.95" customHeight="1">
      <c r="B2" s="511"/>
      <c r="C2" s="511"/>
    </row>
    <row r="4" spans="2:8" ht="15.75">
      <c r="B4" s="530" t="s">
        <v>374</v>
      </c>
      <c r="C4" s="530"/>
      <c r="D4" s="530"/>
      <c r="E4" s="530"/>
      <c r="F4" s="530"/>
      <c r="G4" s="530"/>
      <c r="H4" s="530"/>
    </row>
    <row r="6" spans="2:8" ht="15.75" thickBot="1"/>
    <row r="7" spans="2:8" ht="66.75" customHeight="1" thickBot="1">
      <c r="B7" s="146" t="s">
        <v>0</v>
      </c>
      <c r="C7" s="176" t="s">
        <v>51</v>
      </c>
      <c r="D7" s="433" t="s">
        <v>31</v>
      </c>
      <c r="E7" s="239" t="s">
        <v>32</v>
      </c>
      <c r="F7" s="176" t="s">
        <v>33</v>
      </c>
      <c r="G7" s="203" t="s">
        <v>34</v>
      </c>
      <c r="H7" s="434" t="s">
        <v>35</v>
      </c>
    </row>
    <row r="8" spans="2:8" ht="26.25" customHeight="1" thickBot="1">
      <c r="B8" s="293" t="s">
        <v>36</v>
      </c>
      <c r="C8" s="294" t="s">
        <v>52</v>
      </c>
      <c r="D8" s="274">
        <f>SUM(D9:D12)</f>
        <v>0</v>
      </c>
      <c r="E8" s="260">
        <f t="shared" ref="E8:G8" si="0">SUM(E9:E12)</f>
        <v>0</v>
      </c>
      <c r="F8" s="260">
        <f t="shared" si="0"/>
        <v>0</v>
      </c>
      <c r="G8" s="260">
        <f t="shared" si="0"/>
        <v>0</v>
      </c>
      <c r="H8" s="258">
        <f>D8+E8-F8-G8</f>
        <v>0</v>
      </c>
    </row>
    <row r="9" spans="2:8" ht="24.75" customHeight="1">
      <c r="B9" s="127" t="s">
        <v>11</v>
      </c>
      <c r="C9" s="246" t="s">
        <v>53</v>
      </c>
      <c r="D9" s="299">
        <v>0</v>
      </c>
      <c r="E9" s="299">
        <v>0</v>
      </c>
      <c r="F9" s="299">
        <v>0</v>
      </c>
      <c r="G9" s="299">
        <v>0</v>
      </c>
      <c r="H9" s="339">
        <f>D9+E9-F9-G9</f>
        <v>0</v>
      </c>
    </row>
    <row r="10" spans="2:8" ht="27" customHeight="1">
      <c r="B10" s="127" t="s">
        <v>28</v>
      </c>
      <c r="C10" s="131" t="s">
        <v>54</v>
      </c>
      <c r="D10" s="299">
        <v>0</v>
      </c>
      <c r="E10" s="299">
        <v>0</v>
      </c>
      <c r="F10" s="299">
        <v>0</v>
      </c>
      <c r="G10" s="299">
        <v>0</v>
      </c>
      <c r="H10" s="339">
        <f>D10+E10-F10-G10</f>
        <v>0</v>
      </c>
    </row>
    <row r="11" spans="2:8" ht="27.75" customHeight="1">
      <c r="B11" s="127" t="s">
        <v>55</v>
      </c>
      <c r="C11" s="131" t="s">
        <v>56</v>
      </c>
      <c r="D11" s="299">
        <v>0</v>
      </c>
      <c r="E11" s="299">
        <v>0</v>
      </c>
      <c r="F11" s="299">
        <v>0</v>
      </c>
      <c r="G11" s="299">
        <v>0</v>
      </c>
      <c r="H11" s="339">
        <f>D11+E11-F11-G11</f>
        <v>0</v>
      </c>
    </row>
    <row r="12" spans="2:8" ht="29.25" customHeight="1" thickBot="1">
      <c r="B12" s="212" t="s">
        <v>57</v>
      </c>
      <c r="C12" s="204" t="s">
        <v>58</v>
      </c>
      <c r="D12" s="338">
        <v>0</v>
      </c>
      <c r="E12" s="338">
        <v>0</v>
      </c>
      <c r="F12" s="338">
        <v>0</v>
      </c>
      <c r="G12" s="338">
        <v>0</v>
      </c>
      <c r="H12" s="340">
        <f>D12+E12-F12-G12</f>
        <v>0</v>
      </c>
    </row>
    <row r="17" spans="3:5">
      <c r="C17" s="375" t="str">
        <f>'NAZWA JEDNOSTKI,SPORZĄDZIŁ,DATA'!H3</f>
        <v>Barbara Flidrzyńska</v>
      </c>
      <c r="D17" s="440" t="str">
        <f>'NAZWA JEDNOSTKI,SPORZĄDZIŁ,DATA'!I3</f>
        <v>2022.02.24</v>
      </c>
    </row>
    <row r="18" spans="3:5">
      <c r="C18" s="375" t="s">
        <v>437</v>
      </c>
      <c r="D18" s="375" t="s">
        <v>436</v>
      </c>
    </row>
    <row r="20" spans="3:5">
      <c r="E20" s="369"/>
    </row>
    <row r="23" spans="3:5">
      <c r="C23" t="s">
        <v>441</v>
      </c>
    </row>
    <row r="24" spans="3:5">
      <c r="C24" t="s">
        <v>442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zoomScaleNormal="100" workbookViewId="0">
      <selection activeCell="B11" sqref="B11"/>
    </sheetView>
  </sheetViews>
  <sheetFormatPr defaultRowHeight="15"/>
  <cols>
    <col min="2" max="2" width="47.28515625" customWidth="1"/>
    <col min="3" max="3" width="31.42578125" customWidth="1"/>
  </cols>
  <sheetData>
    <row r="1" spans="2:5" ht="21.95" customHeight="1">
      <c r="B1" s="511" t="str">
        <f>'NAZWA JEDNOSTKI,SPORZĄDZIŁ,DATA'!B3</f>
        <v>XX Liceum Ogólnokształcące                               im. Juliusza Słowackiego</v>
      </c>
      <c r="C1" s="511"/>
    </row>
    <row r="2" spans="2:5" ht="21.95" customHeight="1">
      <c r="B2" s="511"/>
      <c r="C2" s="511"/>
    </row>
    <row r="4" spans="2:5" ht="15.75">
      <c r="B4" s="497" t="s">
        <v>375</v>
      </c>
      <c r="C4" s="497"/>
      <c r="D4" s="209"/>
    </row>
    <row r="6" spans="2:5" ht="15.75" thickBot="1"/>
    <row r="7" spans="2:5" ht="40.5" customHeight="1" thickBot="1">
      <c r="B7" s="498" t="s">
        <v>78</v>
      </c>
      <c r="C7" s="226" t="s">
        <v>493</v>
      </c>
    </row>
    <row r="8" spans="2:5" ht="38.25" customHeight="1">
      <c r="B8" s="499" t="s">
        <v>495</v>
      </c>
      <c r="C8" s="261"/>
    </row>
    <row r="9" spans="2:5" ht="16.5" customHeight="1">
      <c r="B9" s="499" t="s">
        <v>494</v>
      </c>
      <c r="C9" s="261"/>
    </row>
    <row r="10" spans="2:5" ht="27.75" customHeight="1">
      <c r="B10" s="500" t="s">
        <v>336</v>
      </c>
      <c r="C10" s="262"/>
    </row>
    <row r="11" spans="2:5" ht="33" customHeight="1" thickBot="1">
      <c r="B11" s="501" t="s">
        <v>337</v>
      </c>
      <c r="C11" s="263"/>
      <c r="E11" s="124"/>
    </row>
    <row r="12" spans="2:5" ht="33" customHeight="1"/>
    <row r="13" spans="2:5" ht="12" customHeight="1"/>
    <row r="15" spans="2:5">
      <c r="B15" s="408" t="str">
        <f>'NAZWA JEDNOSTKI,SPORZĄDZIŁ,DATA'!H3</f>
        <v>Barbara Flidrzyńska</v>
      </c>
      <c r="C15" s="440" t="str">
        <f>'NAZWA JEDNOSTKI,SPORZĄDZIŁ,DATA'!I3</f>
        <v>2022.02.24</v>
      </c>
    </row>
    <row r="16" spans="2:5">
      <c r="B16" s="408" t="s">
        <v>444</v>
      </c>
      <c r="C16" s="408" t="s">
        <v>147</v>
      </c>
    </row>
    <row r="22" spans="2:2">
      <c r="B22" t="s">
        <v>441</v>
      </c>
    </row>
    <row r="23" spans="2:2">
      <c r="B23" t="s">
        <v>442</v>
      </c>
    </row>
  </sheetData>
  <sheetProtection formatColumns="0" formatRows="0"/>
  <protectedRanges>
    <protectedRange sqref="C8:C11" name="Rozstęp1"/>
  </protectedRanges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Normal="100" workbookViewId="0">
      <selection activeCell="F11" sqref="F11"/>
    </sheetView>
  </sheetViews>
  <sheetFormatPr defaultRowHeight="15"/>
  <cols>
    <col min="1" max="1" width="7.28515625" customWidth="1"/>
    <col min="2" max="2" width="5.42578125" customWidth="1"/>
    <col min="3" max="3" width="47.140625" customWidth="1"/>
    <col min="4" max="4" width="25.42578125" customWidth="1"/>
    <col min="5" max="5" width="8.85546875" customWidth="1"/>
    <col min="6" max="6" width="36.7109375" customWidth="1"/>
  </cols>
  <sheetData>
    <row r="1" spans="2:9" s="435" customFormat="1" ht="21.95" customHeight="1">
      <c r="C1" s="511" t="str">
        <f>'NAZWA JEDNOSTKI,SPORZĄDZIŁ,DATA'!B3</f>
        <v>XX Liceum Ogólnokształcące                               im. Juliusza Słowackiego</v>
      </c>
      <c r="E1" s="436"/>
    </row>
    <row r="2" spans="2:9" s="435" customFormat="1" ht="21.95" customHeight="1">
      <c r="C2" s="511"/>
    </row>
    <row r="5" spans="2:9" ht="15.75">
      <c r="B5" s="530" t="s">
        <v>376</v>
      </c>
      <c r="C5" s="530"/>
      <c r="D5" s="530"/>
      <c r="E5" s="530"/>
      <c r="F5" s="530"/>
      <c r="G5" s="362"/>
      <c r="H5" s="362"/>
      <c r="I5" s="362"/>
    </row>
    <row r="8" spans="2:9" ht="15.75" thickBot="1"/>
    <row r="9" spans="2:9" ht="34.5" customHeight="1" thickBot="1">
      <c r="B9" s="213" t="s">
        <v>0</v>
      </c>
      <c r="C9" s="175" t="s">
        <v>78</v>
      </c>
      <c r="D9" s="538" t="s">
        <v>474</v>
      </c>
      <c r="E9" s="584"/>
      <c r="F9" s="162" t="s">
        <v>475</v>
      </c>
    </row>
    <row r="10" spans="2:9" ht="37.5" customHeight="1">
      <c r="B10" s="360" t="s">
        <v>11</v>
      </c>
      <c r="C10" s="404" t="s">
        <v>338</v>
      </c>
      <c r="D10" s="585">
        <v>0</v>
      </c>
      <c r="E10" s="586"/>
      <c r="F10" s="405">
        <v>0</v>
      </c>
    </row>
    <row r="11" spans="2:9" ht="37.5" customHeight="1" thickBot="1">
      <c r="B11" s="361" t="s">
        <v>28</v>
      </c>
      <c r="C11" s="195" t="s">
        <v>345</v>
      </c>
      <c r="D11" s="587">
        <v>0</v>
      </c>
      <c r="E11" s="588"/>
      <c r="F11" s="256">
        <v>0</v>
      </c>
    </row>
    <row r="16" spans="2:9">
      <c r="C16" t="str">
        <f>'NAZWA JEDNOSTKI,SPORZĄDZIŁ,DATA'!H3</f>
        <v>Barbara Flidrzyńska</v>
      </c>
      <c r="D16" s="440" t="str">
        <f>'NAZWA JEDNOSTKI,SPORZĄDZIŁ,DATA'!I3</f>
        <v>2022.02.24</v>
      </c>
    </row>
    <row r="17" spans="3:4">
      <c r="C17" t="s">
        <v>445</v>
      </c>
      <c r="D17" t="s">
        <v>446</v>
      </c>
    </row>
    <row r="22" spans="3:4">
      <c r="C22" t="s">
        <v>441</v>
      </c>
    </row>
    <row r="23" spans="3:4">
      <c r="C23" t="s">
        <v>442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selection activeCell="B26" sqref="B26:B27"/>
    </sheetView>
  </sheetViews>
  <sheetFormatPr defaultRowHeight="15"/>
  <cols>
    <col min="1" max="1" width="12.7109375" customWidth="1"/>
    <col min="2" max="2" width="52" customWidth="1"/>
    <col min="3" max="3" width="25.42578125" customWidth="1"/>
  </cols>
  <sheetData>
    <row r="1" spans="1:3" ht="21.95" customHeight="1">
      <c r="A1" s="511" t="str">
        <f>'NAZWA JEDNOSTKI,SPORZĄDZIŁ,DATA'!B3</f>
        <v>XX Liceum Ogólnokształcące                               im. Juliusza Słowackiego</v>
      </c>
      <c r="B1" s="511"/>
    </row>
    <row r="2" spans="1:3" ht="21.95" customHeight="1">
      <c r="A2" s="511"/>
      <c r="B2" s="511"/>
    </row>
    <row r="4" spans="1:3" ht="15.75">
      <c r="A4" s="530" t="s">
        <v>476</v>
      </c>
      <c r="B4" s="530"/>
      <c r="C4" s="530"/>
    </row>
    <row r="5" spans="1:3" ht="15.75" customHeight="1">
      <c r="A5" s="156"/>
      <c r="B5" s="156"/>
      <c r="C5" s="156"/>
    </row>
    <row r="7" spans="1:3" ht="15.75" thickBot="1"/>
    <row r="8" spans="1:3" ht="21.75" customHeight="1" thickBot="1">
      <c r="A8" s="213" t="s">
        <v>0</v>
      </c>
      <c r="B8" s="214" t="s">
        <v>78</v>
      </c>
      <c r="C8" s="162" t="s">
        <v>279</v>
      </c>
    </row>
    <row r="9" spans="1:3" ht="24.75" customHeight="1" thickBot="1">
      <c r="A9" s="159" t="s">
        <v>11</v>
      </c>
      <c r="B9" s="273" t="s">
        <v>300</v>
      </c>
      <c r="C9" s="296">
        <f>C10</f>
        <v>0</v>
      </c>
    </row>
    <row r="10" spans="1:3" ht="24" customHeight="1" thickBot="1">
      <c r="A10" s="127" t="s">
        <v>13</v>
      </c>
      <c r="B10" s="131" t="s">
        <v>301</v>
      </c>
      <c r="C10" s="257">
        <v>0</v>
      </c>
    </row>
    <row r="11" spans="1:3" ht="24" customHeight="1" thickBot="1">
      <c r="A11" s="127" t="s">
        <v>28</v>
      </c>
      <c r="B11" s="275" t="s">
        <v>305</v>
      </c>
      <c r="C11" s="295">
        <f>C12+C13+C14+C15</f>
        <v>0</v>
      </c>
    </row>
    <row r="12" spans="1:3" ht="33" customHeight="1">
      <c r="A12" s="127" t="s">
        <v>97</v>
      </c>
      <c r="B12" s="131" t="s">
        <v>304</v>
      </c>
      <c r="C12" s="255">
        <v>0</v>
      </c>
    </row>
    <row r="13" spans="1:3" ht="31.5" customHeight="1">
      <c r="A13" s="127" t="s">
        <v>139</v>
      </c>
      <c r="B13" s="183" t="s">
        <v>303</v>
      </c>
      <c r="C13" s="255">
        <v>0</v>
      </c>
    </row>
    <row r="14" spans="1:3" ht="34.5" customHeight="1">
      <c r="A14" s="157" t="s">
        <v>141</v>
      </c>
      <c r="B14" s="131" t="s">
        <v>302</v>
      </c>
      <c r="C14" s="255">
        <v>0</v>
      </c>
    </row>
    <row r="15" spans="1:3" ht="28.5" customHeight="1" thickBot="1">
      <c r="A15" s="231" t="s">
        <v>143</v>
      </c>
      <c r="B15" s="215" t="s">
        <v>10</v>
      </c>
      <c r="C15" s="256">
        <v>0</v>
      </c>
    </row>
    <row r="17" spans="1:3" ht="15.75">
      <c r="A17" s="589"/>
      <c r="B17" s="590"/>
    </row>
    <row r="18" spans="1:3" ht="15.75">
      <c r="A18" s="407"/>
      <c r="B18" s="408"/>
    </row>
    <row r="19" spans="1:3" ht="15.75">
      <c r="A19" s="407"/>
      <c r="B19" s="408"/>
    </row>
    <row r="20" spans="1:3" ht="15" customHeight="1">
      <c r="B20" t="str">
        <f>'NAZWA JEDNOSTKI,SPORZĄDZIŁ,DATA'!H3</f>
        <v>Barbara Flidrzyńska</v>
      </c>
      <c r="C20" s="440" t="str">
        <f>'NAZWA JEDNOSTKI,SPORZĄDZIŁ,DATA'!I3</f>
        <v>2022.02.24</v>
      </c>
    </row>
    <row r="21" spans="1:3" ht="13.5" customHeight="1">
      <c r="B21" t="s">
        <v>439</v>
      </c>
      <c r="C21" t="s">
        <v>447</v>
      </c>
    </row>
    <row r="26" spans="1:3">
      <c r="B26" t="s">
        <v>441</v>
      </c>
    </row>
    <row r="27" spans="1:3">
      <c r="B27" t="s">
        <v>442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opLeftCell="A7" zoomScaleNormal="100" workbookViewId="0">
      <selection activeCell="C28" sqref="C28"/>
    </sheetView>
  </sheetViews>
  <sheetFormatPr defaultRowHeight="12.75"/>
  <cols>
    <col min="1" max="1" width="9.140625" style="12"/>
    <col min="2" max="2" width="10.140625" style="12" customWidth="1"/>
    <col min="3" max="3" width="12.28515625" style="12" customWidth="1"/>
    <col min="4" max="4" width="21" style="12" customWidth="1"/>
    <col min="5" max="5" width="10.42578125" style="12" customWidth="1"/>
    <col min="6" max="16384" width="9.140625" style="12"/>
  </cols>
  <sheetData>
    <row r="1" spans="1:23" ht="21.95" customHeight="1">
      <c r="A1" s="601" t="str">
        <f>'NAZWA JEDNOSTKI,SPORZĄDZIŁ,DATA'!B3</f>
        <v>XX Liceum Ogólnokształcące                               im. Juliusza Słowackiego</v>
      </c>
      <c r="B1" s="601"/>
      <c r="C1" s="601"/>
      <c r="D1" s="601"/>
      <c r="E1" s="10"/>
      <c r="F1" s="10"/>
      <c r="G1" s="595" t="s">
        <v>167</v>
      </c>
      <c r="H1" s="595"/>
      <c r="I1" s="595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5" customHeight="1">
      <c r="A2" s="601"/>
      <c r="B2" s="601"/>
      <c r="C2" s="601"/>
      <c r="D2" s="601"/>
      <c r="E2" s="10"/>
      <c r="F2" s="10"/>
      <c r="G2" s="595" t="s">
        <v>153</v>
      </c>
      <c r="H2" s="595"/>
      <c r="I2" s="595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597" t="s">
        <v>438</v>
      </c>
      <c r="B6" s="597"/>
      <c r="C6" s="597"/>
      <c r="D6" s="597"/>
      <c r="E6" s="597"/>
      <c r="F6" s="597"/>
      <c r="G6" s="597"/>
      <c r="H6" s="597"/>
      <c r="I6" s="597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593" t="s">
        <v>156</v>
      </c>
      <c r="B7" s="593"/>
      <c r="C7" s="593"/>
      <c r="D7" s="593"/>
      <c r="E7" s="593"/>
      <c r="F7" s="593"/>
      <c r="G7" s="593"/>
      <c r="H7" s="593"/>
      <c r="I7" s="593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598"/>
      <c r="B8" s="598"/>
      <c r="C8" s="598"/>
      <c r="D8" s="598"/>
      <c r="E8" s="598"/>
      <c r="F8" s="598"/>
      <c r="G8" s="598"/>
      <c r="H8" s="598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596" t="s">
        <v>479</v>
      </c>
      <c r="B10" s="596"/>
      <c r="C10" s="596"/>
      <c r="D10" s="596"/>
      <c r="E10" s="596"/>
      <c r="F10" s="596"/>
      <c r="G10" s="596"/>
      <c r="H10" s="596"/>
      <c r="I10" s="596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599" t="s">
        <v>158</v>
      </c>
      <c r="B11" s="599"/>
      <c r="C11" s="599"/>
      <c r="D11" s="599"/>
      <c r="E11" s="599"/>
      <c r="F11" s="599"/>
      <c r="G11" s="599"/>
      <c r="H11" s="599"/>
      <c r="I11" s="599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595" t="s">
        <v>159</v>
      </c>
      <c r="B12" s="595"/>
      <c r="C12" s="595"/>
      <c r="D12" s="595"/>
      <c r="E12" s="595"/>
      <c r="F12" s="595"/>
      <c r="G12" s="595"/>
      <c r="H12" s="595"/>
      <c r="I12" s="595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600" t="s">
        <v>160</v>
      </c>
      <c r="B13" s="600"/>
      <c r="C13" s="600"/>
      <c r="D13" s="600"/>
      <c r="E13" s="600"/>
      <c r="F13" s="600"/>
      <c r="G13" s="600"/>
      <c r="H13" s="600"/>
      <c r="I13" s="60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162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295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596" t="s">
        <v>163</v>
      </c>
      <c r="B17" s="596"/>
      <c r="C17" s="596"/>
      <c r="D17" s="596"/>
      <c r="E17" s="596"/>
      <c r="F17" s="596"/>
      <c r="G17" s="596"/>
      <c r="H17" s="596"/>
      <c r="I17" s="596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596" t="s">
        <v>164</v>
      </c>
      <c r="B18" s="596"/>
      <c r="C18" s="596"/>
      <c r="D18" s="596"/>
      <c r="E18" s="596"/>
      <c r="F18" s="596"/>
      <c r="G18" s="596"/>
      <c r="H18" s="596"/>
      <c r="I18" s="596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596" t="s">
        <v>165</v>
      </c>
      <c r="B19" s="596"/>
      <c r="C19" s="596"/>
      <c r="D19" s="596"/>
      <c r="E19" s="596"/>
      <c r="F19" s="596"/>
      <c r="G19" s="596"/>
      <c r="H19" s="596"/>
      <c r="I19" s="596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595"/>
      <c r="B20" s="595"/>
      <c r="C20" s="595"/>
      <c r="D20" s="595"/>
      <c r="E20" s="595"/>
      <c r="F20" s="595"/>
      <c r="G20" s="595"/>
      <c r="H20" s="595"/>
      <c r="I20" s="595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166</v>
      </c>
      <c r="B21" s="10"/>
      <c r="C21" s="10"/>
      <c r="D21" s="592" t="str">
        <f>'NAZWA JEDNOSTKI,SPORZĄDZIŁ,DATA'!I3</f>
        <v>2022.02.24</v>
      </c>
      <c r="E21" s="593"/>
      <c r="F21" s="593" t="s">
        <v>448</v>
      </c>
      <c r="G21" s="593"/>
      <c r="H21" s="593"/>
      <c r="I21" s="593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593" t="s">
        <v>477</v>
      </c>
      <c r="B22" s="593"/>
      <c r="C22" s="593"/>
      <c r="D22" s="593" t="s">
        <v>362</v>
      </c>
      <c r="E22" s="593"/>
      <c r="F22" s="591" t="s">
        <v>527</v>
      </c>
      <c r="G22" s="591"/>
      <c r="H22" s="591"/>
      <c r="I22" s="591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427"/>
      <c r="B24" s="594"/>
      <c r="C24" s="594"/>
      <c r="D24" s="426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5">
      <c r="A25" s="11"/>
      <c r="B25" s="491"/>
      <c r="C25" s="49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5">
      <c r="B28"/>
    </row>
    <row r="29" spans="1:23" ht="15">
      <c r="B29"/>
    </row>
  </sheetData>
  <mergeCells count="20"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  <mergeCell ref="F22:I22"/>
    <mergeCell ref="D21:E21"/>
    <mergeCell ref="F21:I21"/>
    <mergeCell ref="B24:C24"/>
    <mergeCell ref="A20:I20"/>
    <mergeCell ref="A22:C22"/>
    <mergeCell ref="D22:E22"/>
  </mergeCells>
  <pageMargins left="0.7" right="0.7" top="0.75" bottom="0.75" header="0.3" footer="0.3"/>
  <pageSetup paperSize="9" scale="8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zoomScaleNormal="100" zoomScaleSheetLayoutView="100" workbookViewId="0">
      <selection activeCell="B1" sqref="B1:B2"/>
    </sheetView>
  </sheetViews>
  <sheetFormatPr defaultRowHeight="12.75"/>
  <cols>
    <col min="1" max="1" width="4.140625" style="17" customWidth="1"/>
    <col min="2" max="2" width="52.140625" style="17" customWidth="1"/>
    <col min="3" max="3" width="6.5703125" style="17" customWidth="1"/>
    <col min="4" max="4" width="9" style="17" customWidth="1"/>
    <col min="5" max="5" width="5.85546875" style="17" customWidth="1"/>
    <col min="6" max="6" width="32.42578125" style="17" customWidth="1"/>
    <col min="7" max="7" width="14.5703125" style="17" customWidth="1"/>
    <col min="8" max="8" width="16.42578125" style="17" customWidth="1"/>
    <col min="9" max="9" width="11.42578125" style="17" customWidth="1"/>
    <col min="10" max="10" width="7.5703125" style="17" customWidth="1"/>
    <col min="11" max="11" width="14.28515625" style="17" customWidth="1"/>
    <col min="12" max="12" width="10" style="17" customWidth="1"/>
    <col min="13" max="13" width="6.140625" style="17" customWidth="1"/>
    <col min="14" max="14" width="5" style="17" customWidth="1"/>
    <col min="15" max="16384" width="9.140625" style="17"/>
  </cols>
  <sheetData>
    <row r="1" spans="1:13" ht="21.95" customHeight="1">
      <c r="B1" s="601" t="str">
        <f>'NAZWA JEDNOSTKI,SPORZĄDZIŁ,DATA'!B3</f>
        <v>XX Liceum Ogólnokształcące                               im. Juliusza Słowackiego</v>
      </c>
      <c r="C1" s="18"/>
      <c r="D1" s="18"/>
      <c r="E1" s="10"/>
      <c r="F1" s="474" t="s">
        <v>204</v>
      </c>
      <c r="G1" s="19"/>
    </row>
    <row r="2" spans="1:13" ht="21.95" customHeight="1">
      <c r="B2" s="601"/>
      <c r="C2" s="21"/>
      <c r="D2" s="22" t="s">
        <v>168</v>
      </c>
      <c r="E2" s="22"/>
      <c r="F2" s="475" t="s">
        <v>153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618" t="s">
        <v>169</v>
      </c>
      <c r="B5" s="618"/>
      <c r="C5" s="618"/>
      <c r="D5" s="618"/>
      <c r="E5" s="618"/>
      <c r="F5" s="618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619"/>
      <c r="B7" s="619"/>
      <c r="C7" s="619"/>
      <c r="D7" s="619"/>
      <c r="E7" s="619"/>
      <c r="F7" s="619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1:13" ht="12.75" hidden="1" customHeight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620" t="s">
        <v>0</v>
      </c>
      <c r="B10" s="621" t="s">
        <v>170</v>
      </c>
      <c r="C10" s="622" t="s">
        <v>171</v>
      </c>
      <c r="D10" s="621"/>
      <c r="E10" s="621"/>
      <c r="F10" s="622" t="s">
        <v>172</v>
      </c>
      <c r="G10" s="623"/>
      <c r="H10" s="623"/>
      <c r="I10" s="623"/>
      <c r="J10" s="623"/>
      <c r="K10" s="625"/>
      <c r="L10" s="625"/>
      <c r="M10" s="623"/>
    </row>
    <row r="11" spans="1:13">
      <c r="A11" s="620"/>
      <c r="B11" s="621"/>
      <c r="C11" s="621"/>
      <c r="D11" s="621"/>
      <c r="E11" s="621"/>
      <c r="F11" s="621"/>
      <c r="G11" s="624"/>
      <c r="H11" s="624"/>
      <c r="I11" s="624"/>
      <c r="J11" s="624"/>
      <c r="K11" s="625"/>
      <c r="L11" s="624"/>
      <c r="M11" s="624"/>
    </row>
    <row r="12" spans="1:13" ht="9" customHeight="1">
      <c r="A12" s="620"/>
      <c r="B12" s="621"/>
      <c r="C12" s="621"/>
      <c r="D12" s="621"/>
      <c r="E12" s="621"/>
      <c r="F12" s="621"/>
      <c r="G12" s="624"/>
      <c r="H12" s="624"/>
      <c r="I12" s="624"/>
      <c r="J12" s="624"/>
      <c r="K12" s="625"/>
      <c r="L12" s="624"/>
      <c r="M12" s="624"/>
    </row>
    <row r="13" spans="1:13" ht="13.5">
      <c r="A13" s="36">
        <v>1</v>
      </c>
      <c r="B13" s="34" t="s">
        <v>24</v>
      </c>
      <c r="C13" s="602" t="s">
        <v>531</v>
      </c>
      <c r="D13" s="603"/>
      <c r="E13" s="604"/>
      <c r="F13" s="504">
        <v>44561</v>
      </c>
      <c r="G13" s="605"/>
      <c r="H13" s="605"/>
      <c r="I13" s="605"/>
      <c r="J13" s="605"/>
      <c r="K13" s="35"/>
      <c r="L13" s="606"/>
      <c r="M13" s="606"/>
    </row>
    <row r="14" spans="1:13" ht="13.5">
      <c r="A14" s="36">
        <v>2</v>
      </c>
      <c r="B14" s="34" t="s">
        <v>14</v>
      </c>
      <c r="C14" s="602" t="s">
        <v>457</v>
      </c>
      <c r="D14" s="603"/>
      <c r="E14" s="604"/>
      <c r="F14" s="504">
        <v>44561</v>
      </c>
      <c r="G14" s="615"/>
      <c r="H14" s="615"/>
      <c r="I14" s="615"/>
      <c r="J14" s="615"/>
      <c r="K14" s="37"/>
      <c r="L14" s="616"/>
      <c r="M14" s="617"/>
    </row>
    <row r="15" spans="1:13" ht="25.5">
      <c r="A15" s="36">
        <v>3</v>
      </c>
      <c r="B15" s="126" t="s">
        <v>296</v>
      </c>
      <c r="C15" s="607" t="s">
        <v>308</v>
      </c>
      <c r="D15" s="608"/>
      <c r="E15" s="609"/>
      <c r="F15" s="471" t="s">
        <v>308</v>
      </c>
      <c r="G15" s="125"/>
      <c r="H15" s="125"/>
      <c r="I15" s="125"/>
      <c r="J15" s="125"/>
      <c r="K15" s="37"/>
      <c r="L15" s="37"/>
      <c r="M15" s="43"/>
    </row>
    <row r="16" spans="1:13" ht="13.5">
      <c r="A16" s="36">
        <v>4</v>
      </c>
      <c r="B16" s="34" t="s">
        <v>173</v>
      </c>
      <c r="C16" s="607" t="s">
        <v>459</v>
      </c>
      <c r="D16" s="608"/>
      <c r="E16" s="609"/>
      <c r="F16" s="504">
        <v>44561</v>
      </c>
      <c r="G16" s="605"/>
      <c r="H16" s="610"/>
      <c r="I16" s="610"/>
      <c r="J16" s="610"/>
      <c r="K16" s="35"/>
      <c r="L16" s="606"/>
      <c r="M16" s="611"/>
    </row>
    <row r="17" spans="1:13" ht="13.5">
      <c r="A17" s="36">
        <v>5</v>
      </c>
      <c r="B17" s="34" t="s">
        <v>19</v>
      </c>
      <c r="C17" s="607" t="s">
        <v>459</v>
      </c>
      <c r="D17" s="608"/>
      <c r="E17" s="609"/>
      <c r="F17" s="504">
        <v>44561</v>
      </c>
      <c r="G17" s="605"/>
      <c r="H17" s="610"/>
      <c r="I17" s="610"/>
      <c r="J17" s="610"/>
      <c r="K17" s="35"/>
      <c r="L17" s="606"/>
      <c r="M17" s="611"/>
    </row>
    <row r="18" spans="1:13" ht="13.5">
      <c r="A18" s="36">
        <v>6</v>
      </c>
      <c r="B18" s="34" t="s">
        <v>21</v>
      </c>
      <c r="C18" s="607" t="s">
        <v>529</v>
      </c>
      <c r="D18" s="608"/>
      <c r="E18" s="609"/>
      <c r="F18" s="471" t="s">
        <v>308</v>
      </c>
      <c r="G18" s="605"/>
      <c r="H18" s="605"/>
      <c r="I18" s="605"/>
      <c r="J18" s="605"/>
      <c r="K18" s="35"/>
      <c r="L18" s="606"/>
      <c r="M18" s="611"/>
    </row>
    <row r="19" spans="1:13" ht="13.5">
      <c r="A19" s="36">
        <v>7</v>
      </c>
      <c r="B19" s="34" t="s">
        <v>174</v>
      </c>
      <c r="C19" s="607" t="s">
        <v>459</v>
      </c>
      <c r="D19" s="608"/>
      <c r="E19" s="609"/>
      <c r="F19" s="504">
        <v>44561</v>
      </c>
      <c r="G19" s="605"/>
      <c r="H19" s="605"/>
      <c r="I19" s="605"/>
      <c r="J19" s="605"/>
      <c r="K19" s="35"/>
      <c r="L19" s="606"/>
      <c r="M19" s="611"/>
    </row>
    <row r="20" spans="1:13" ht="13.5">
      <c r="A20" s="36">
        <v>8</v>
      </c>
      <c r="B20" s="34" t="s">
        <v>175</v>
      </c>
      <c r="C20" s="602" t="s">
        <v>529</v>
      </c>
      <c r="D20" s="603"/>
      <c r="E20" s="604"/>
      <c r="F20" s="504" t="s">
        <v>308</v>
      </c>
      <c r="G20" s="605"/>
      <c r="H20" s="610"/>
      <c r="I20" s="610"/>
      <c r="J20" s="610"/>
      <c r="K20" s="38"/>
      <c r="L20" s="628"/>
      <c r="M20" s="629"/>
    </row>
    <row r="21" spans="1:13" ht="13.5">
      <c r="A21" s="36">
        <v>9</v>
      </c>
      <c r="B21" s="34" t="s">
        <v>176</v>
      </c>
      <c r="C21" s="602" t="s">
        <v>529</v>
      </c>
      <c r="D21" s="603"/>
      <c r="E21" s="604"/>
      <c r="F21" s="470" t="s">
        <v>308</v>
      </c>
      <c r="G21" s="605"/>
      <c r="H21" s="610"/>
      <c r="I21" s="610"/>
      <c r="J21" s="610"/>
      <c r="K21" s="35"/>
      <c r="L21" s="606"/>
      <c r="M21" s="606"/>
    </row>
    <row r="22" spans="1:13" ht="13.5">
      <c r="A22" s="36">
        <v>10</v>
      </c>
      <c r="B22" s="34" t="s">
        <v>177</v>
      </c>
      <c r="C22" s="602" t="s">
        <v>529</v>
      </c>
      <c r="D22" s="603"/>
      <c r="E22" s="604"/>
      <c r="F22" s="470" t="s">
        <v>308</v>
      </c>
      <c r="G22" s="605"/>
      <c r="H22" s="610"/>
      <c r="I22" s="610"/>
      <c r="J22" s="610"/>
      <c r="K22" s="38"/>
      <c r="L22" s="628"/>
      <c r="M22" s="628"/>
    </row>
    <row r="23" spans="1:13" ht="13.5">
      <c r="A23" s="36">
        <v>11</v>
      </c>
      <c r="B23" s="34" t="s">
        <v>178</v>
      </c>
      <c r="C23" s="602" t="s">
        <v>529</v>
      </c>
      <c r="D23" s="603"/>
      <c r="E23" s="604"/>
      <c r="F23" s="470" t="s">
        <v>308</v>
      </c>
      <c r="G23" s="626"/>
      <c r="H23" s="627"/>
      <c r="I23" s="627"/>
      <c r="J23" s="627"/>
      <c r="K23" s="37"/>
      <c r="L23" s="616"/>
      <c r="M23" s="616"/>
    </row>
    <row r="24" spans="1:13" ht="13.5">
      <c r="A24" s="36">
        <v>12</v>
      </c>
      <c r="B24" s="34" t="s">
        <v>179</v>
      </c>
      <c r="C24" s="602" t="s">
        <v>529</v>
      </c>
      <c r="D24" s="603"/>
      <c r="E24" s="604"/>
      <c r="F24" s="470" t="s">
        <v>308</v>
      </c>
      <c r="G24" s="626"/>
      <c r="H24" s="627"/>
      <c r="I24" s="627"/>
      <c r="J24" s="627"/>
      <c r="K24" s="37"/>
      <c r="L24" s="616"/>
      <c r="M24" s="617"/>
    </row>
    <row r="25" spans="1:13" ht="13.5">
      <c r="A25" s="36">
        <v>13</v>
      </c>
      <c r="B25" s="34" t="s">
        <v>180</v>
      </c>
      <c r="C25" s="602" t="s">
        <v>529</v>
      </c>
      <c r="D25" s="603"/>
      <c r="E25" s="604"/>
      <c r="F25" s="470" t="s">
        <v>308</v>
      </c>
      <c r="G25" s="626"/>
      <c r="H25" s="627"/>
      <c r="I25" s="627"/>
      <c r="J25" s="627"/>
      <c r="K25" s="37"/>
      <c r="L25" s="616"/>
      <c r="M25" s="617"/>
    </row>
    <row r="26" spans="1:13" ht="13.5">
      <c r="A26" s="36">
        <v>14</v>
      </c>
      <c r="B26" s="34" t="s">
        <v>181</v>
      </c>
      <c r="C26" s="602" t="s">
        <v>529</v>
      </c>
      <c r="D26" s="603"/>
      <c r="E26" s="604"/>
      <c r="F26" s="470" t="s">
        <v>308</v>
      </c>
      <c r="G26" s="626"/>
      <c r="H26" s="627"/>
      <c r="I26" s="627"/>
      <c r="J26" s="627"/>
      <c r="K26" s="37"/>
      <c r="L26" s="616"/>
      <c r="M26" s="617"/>
    </row>
    <row r="27" spans="1:13" ht="12.75" customHeight="1">
      <c r="A27" s="36">
        <v>15</v>
      </c>
      <c r="B27" s="34" t="s">
        <v>53</v>
      </c>
      <c r="C27" s="643" t="s">
        <v>459</v>
      </c>
      <c r="D27" s="644"/>
      <c r="E27" s="645"/>
      <c r="F27" s="505">
        <v>44561</v>
      </c>
      <c r="G27" s="646"/>
      <c r="H27" s="647"/>
      <c r="I27" s="647"/>
      <c r="J27" s="647"/>
      <c r="K27" s="495"/>
      <c r="L27" s="616"/>
      <c r="M27" s="616"/>
    </row>
    <row r="28" spans="1:13" ht="13.5">
      <c r="A28" s="36">
        <v>16</v>
      </c>
      <c r="B28" s="34" t="s">
        <v>54</v>
      </c>
      <c r="C28" s="602" t="s">
        <v>529</v>
      </c>
      <c r="D28" s="603"/>
      <c r="E28" s="604"/>
      <c r="F28" s="470" t="s">
        <v>308</v>
      </c>
      <c r="G28" s="641"/>
      <c r="H28" s="642"/>
      <c r="I28" s="642"/>
      <c r="J28" s="642"/>
      <c r="K28" s="35"/>
      <c r="L28" s="606"/>
      <c r="M28" s="611"/>
    </row>
    <row r="29" spans="1:13" ht="12.75" customHeight="1">
      <c r="A29" s="36">
        <v>17</v>
      </c>
      <c r="B29" s="34" t="s">
        <v>56</v>
      </c>
      <c r="C29" s="602" t="s">
        <v>529</v>
      </c>
      <c r="D29" s="603"/>
      <c r="E29" s="604"/>
      <c r="F29" s="470" t="s">
        <v>308</v>
      </c>
      <c r="G29" s="633"/>
      <c r="H29" s="634"/>
      <c r="I29" s="634"/>
      <c r="J29" s="634"/>
      <c r="K29" s="494"/>
      <c r="L29" s="635"/>
      <c r="M29" s="636"/>
    </row>
    <row r="30" spans="1:13" ht="13.5">
      <c r="A30" s="36">
        <v>18</v>
      </c>
      <c r="B30" s="34" t="s">
        <v>58</v>
      </c>
      <c r="C30" s="602" t="s">
        <v>529</v>
      </c>
      <c r="D30" s="603"/>
      <c r="E30" s="604"/>
      <c r="F30" s="39" t="s">
        <v>308</v>
      </c>
      <c r="G30" s="637"/>
      <c r="H30" s="638"/>
      <c r="I30" s="638"/>
      <c r="J30" s="638"/>
      <c r="K30" s="37"/>
      <c r="L30" s="616"/>
      <c r="M30" s="617"/>
    </row>
    <row r="31" spans="1:13" ht="29.25" customHeight="1">
      <c r="A31" s="36">
        <v>19</v>
      </c>
      <c r="B31" s="34" t="s">
        <v>182</v>
      </c>
      <c r="C31" s="630" t="s">
        <v>458</v>
      </c>
      <c r="D31" s="631"/>
      <c r="E31" s="632"/>
      <c r="F31" s="505">
        <v>44561</v>
      </c>
      <c r="G31" s="623"/>
      <c r="H31" s="623"/>
      <c r="I31" s="623"/>
      <c r="J31" s="623"/>
      <c r="K31" s="40"/>
      <c r="L31" s="639"/>
      <c r="M31" s="639"/>
    </row>
    <row r="32" spans="1:13" ht="24" customHeight="1">
      <c r="A32" s="36">
        <v>20</v>
      </c>
      <c r="B32" s="34" t="s">
        <v>183</v>
      </c>
      <c r="C32" s="630" t="s">
        <v>458</v>
      </c>
      <c r="D32" s="631"/>
      <c r="E32" s="632"/>
      <c r="F32" s="505">
        <v>44561</v>
      </c>
      <c r="G32" s="640"/>
      <c r="H32" s="640"/>
      <c r="I32" s="640"/>
      <c r="J32" s="640"/>
      <c r="K32" s="40"/>
      <c r="L32" s="639"/>
      <c r="M32" s="639"/>
    </row>
    <row r="33" spans="1:15" ht="28.5" customHeight="1">
      <c r="A33" s="36">
        <v>21</v>
      </c>
      <c r="B33" s="34" t="s">
        <v>184</v>
      </c>
      <c r="C33" s="630" t="s">
        <v>458</v>
      </c>
      <c r="D33" s="631"/>
      <c r="E33" s="632"/>
      <c r="F33" s="505">
        <v>44561</v>
      </c>
      <c r="G33" s="41"/>
      <c r="H33" s="42"/>
      <c r="I33" s="42"/>
      <c r="J33" s="42"/>
      <c r="K33" s="43"/>
      <c r="L33" s="639"/>
      <c r="M33" s="639"/>
    </row>
    <row r="34" spans="1:15" ht="27" customHeight="1">
      <c r="A34" s="36">
        <v>22</v>
      </c>
      <c r="B34" s="34" t="s">
        <v>185</v>
      </c>
      <c r="C34" s="630" t="s">
        <v>458</v>
      </c>
      <c r="D34" s="631"/>
      <c r="E34" s="632"/>
      <c r="F34" s="505">
        <v>44561</v>
      </c>
      <c r="G34" s="44"/>
      <c r="H34" s="42"/>
      <c r="I34" s="42"/>
      <c r="J34" s="42"/>
      <c r="K34" s="43"/>
      <c r="L34" s="43"/>
      <c r="M34" s="43"/>
    </row>
    <row r="35" spans="1:15" ht="18" customHeight="1">
      <c r="A35" s="36">
        <v>23</v>
      </c>
      <c r="B35" s="34" t="s">
        <v>186</v>
      </c>
      <c r="C35" s="602" t="s">
        <v>457</v>
      </c>
      <c r="D35" s="603"/>
      <c r="E35" s="604"/>
      <c r="F35" s="505">
        <v>44561</v>
      </c>
      <c r="G35" s="44"/>
      <c r="H35" s="42"/>
      <c r="I35" s="42"/>
      <c r="J35" s="42"/>
      <c r="K35" s="43"/>
      <c r="L35" s="43"/>
      <c r="M35" s="43"/>
    </row>
    <row r="36" spans="1:15" ht="13.5">
      <c r="A36" s="36">
        <v>24</v>
      </c>
      <c r="B36" s="34" t="s">
        <v>187</v>
      </c>
      <c r="C36" s="602" t="s">
        <v>457</v>
      </c>
      <c r="D36" s="603"/>
      <c r="E36" s="604"/>
      <c r="F36" s="505">
        <v>44561</v>
      </c>
      <c r="G36" s="44"/>
      <c r="H36" s="42"/>
      <c r="I36" s="42"/>
      <c r="J36" s="42"/>
      <c r="K36" s="43"/>
      <c r="L36" s="43"/>
      <c r="M36" s="43"/>
    </row>
    <row r="37" spans="1:15" ht="13.5">
      <c r="A37" s="36">
        <v>25</v>
      </c>
      <c r="B37" s="34" t="s">
        <v>188</v>
      </c>
      <c r="C37" s="643" t="s">
        <v>459</v>
      </c>
      <c r="D37" s="644"/>
      <c r="E37" s="645"/>
      <c r="F37" s="505">
        <v>44561</v>
      </c>
      <c r="G37" s="44"/>
      <c r="H37" s="42"/>
      <c r="I37" s="42"/>
      <c r="J37" s="42"/>
      <c r="K37" s="43"/>
      <c r="L37" s="43"/>
      <c r="M37" s="43"/>
    </row>
    <row r="38" spans="1:15" ht="13.5">
      <c r="A38" s="36">
        <v>26</v>
      </c>
      <c r="B38" s="34" t="s">
        <v>189</v>
      </c>
      <c r="C38" s="630" t="s">
        <v>456</v>
      </c>
      <c r="D38" s="631"/>
      <c r="E38" s="632"/>
      <c r="F38" s="505">
        <v>44561</v>
      </c>
      <c r="G38" s="45"/>
      <c r="H38" s="45"/>
      <c r="I38" s="46"/>
      <c r="J38" s="46"/>
      <c r="K38" s="46"/>
      <c r="L38" s="46"/>
      <c r="M38" s="47"/>
      <c r="N38" s="48"/>
      <c r="O38" s="48"/>
    </row>
    <row r="39" spans="1:15" ht="13.5">
      <c r="A39" s="36">
        <v>27</v>
      </c>
      <c r="B39" s="34" t="s">
        <v>484</v>
      </c>
      <c r="C39" s="602" t="s">
        <v>529</v>
      </c>
      <c r="D39" s="603"/>
      <c r="E39" s="604"/>
      <c r="F39" s="49" t="s">
        <v>308</v>
      </c>
      <c r="G39" s="45"/>
      <c r="H39" s="45"/>
      <c r="I39" s="46"/>
      <c r="J39" s="46"/>
      <c r="K39" s="46"/>
      <c r="L39" s="46"/>
      <c r="M39" s="47"/>
      <c r="N39" s="48"/>
      <c r="O39" s="48"/>
    </row>
    <row r="40" spans="1:15" ht="13.5">
      <c r="A40" s="36">
        <v>28</v>
      </c>
      <c r="B40" s="34" t="s">
        <v>190</v>
      </c>
      <c r="C40" s="602" t="s">
        <v>529</v>
      </c>
      <c r="D40" s="603"/>
      <c r="E40" s="604"/>
      <c r="F40" s="39" t="s">
        <v>308</v>
      </c>
      <c r="G40" s="47"/>
      <c r="H40" s="50"/>
      <c r="I40" s="41"/>
      <c r="J40" s="41"/>
      <c r="K40" s="41"/>
      <c r="L40" s="41"/>
      <c r="M40" s="51"/>
      <c r="N40" s="52"/>
      <c r="O40" s="53"/>
    </row>
    <row r="41" spans="1:15" ht="13.5">
      <c r="A41" s="36">
        <v>29</v>
      </c>
      <c r="B41" s="34" t="s">
        <v>297</v>
      </c>
      <c r="C41" s="602" t="s">
        <v>529</v>
      </c>
      <c r="D41" s="603"/>
      <c r="E41" s="604"/>
      <c r="F41" s="57" t="s">
        <v>308</v>
      </c>
      <c r="G41" s="47"/>
      <c r="H41" s="50"/>
      <c r="I41" s="41"/>
      <c r="J41" s="41"/>
      <c r="K41" s="41"/>
      <c r="L41" s="41"/>
      <c r="M41" s="51"/>
      <c r="N41" s="52"/>
      <c r="O41" s="53"/>
    </row>
    <row r="42" spans="1:15" ht="13.5">
      <c r="A42" s="36">
        <v>30</v>
      </c>
      <c r="B42" s="34" t="s">
        <v>91</v>
      </c>
      <c r="C42" s="602" t="s">
        <v>529</v>
      </c>
      <c r="D42" s="603"/>
      <c r="E42" s="604"/>
      <c r="F42" s="57" t="s">
        <v>308</v>
      </c>
      <c r="G42" s="50"/>
      <c r="H42" s="50"/>
      <c r="I42" s="41"/>
      <c r="J42" s="54"/>
      <c r="K42" s="54"/>
      <c r="L42" s="54"/>
      <c r="M42" s="55"/>
      <c r="N42" s="56"/>
      <c r="O42" s="56"/>
    </row>
    <row r="43" spans="1:15" ht="12.75" customHeight="1">
      <c r="A43" s="36">
        <v>31</v>
      </c>
      <c r="B43" s="34" t="s">
        <v>485</v>
      </c>
      <c r="C43" s="602" t="s">
        <v>529</v>
      </c>
      <c r="D43" s="603"/>
      <c r="E43" s="604"/>
      <c r="F43" s="57" t="s">
        <v>308</v>
      </c>
      <c r="G43" s="47"/>
      <c r="H43" s="47"/>
      <c r="I43" s="58"/>
      <c r="J43" s="58"/>
      <c r="K43" s="58"/>
      <c r="L43" s="58"/>
      <c r="M43" s="47"/>
      <c r="N43" s="48"/>
      <c r="O43" s="48"/>
    </row>
    <row r="44" spans="1:15" ht="13.5">
      <c r="A44" s="36">
        <v>32</v>
      </c>
      <c r="B44" s="34" t="s">
        <v>298</v>
      </c>
      <c r="C44" s="602" t="s">
        <v>457</v>
      </c>
      <c r="D44" s="603"/>
      <c r="E44" s="604"/>
      <c r="F44" s="505">
        <v>44561</v>
      </c>
      <c r="G44" s="430"/>
    </row>
    <row r="45" spans="1:15" ht="13.5">
      <c r="A45" s="36">
        <v>33</v>
      </c>
      <c r="B45" s="59" t="s">
        <v>191</v>
      </c>
      <c r="C45" s="602" t="s">
        <v>457</v>
      </c>
      <c r="D45" s="603"/>
      <c r="E45" s="604"/>
      <c r="F45" s="505">
        <v>44561</v>
      </c>
      <c r="G45" s="431"/>
    </row>
    <row r="46" spans="1:15" ht="13.5">
      <c r="A46" s="36">
        <v>34</v>
      </c>
      <c r="B46" s="59" t="s">
        <v>486</v>
      </c>
      <c r="C46" s="602" t="s">
        <v>308</v>
      </c>
      <c r="D46" s="603"/>
      <c r="E46" s="604"/>
      <c r="F46" s="57" t="s">
        <v>308</v>
      </c>
      <c r="G46" s="431"/>
    </row>
    <row r="47" spans="1:15" ht="13.5">
      <c r="A47" s="36">
        <v>35</v>
      </c>
      <c r="B47" s="59" t="s">
        <v>192</v>
      </c>
      <c r="C47" s="648" t="s">
        <v>308</v>
      </c>
      <c r="D47" s="649"/>
      <c r="E47" s="650"/>
      <c r="F47" s="39" t="s">
        <v>308</v>
      </c>
      <c r="G47" s="431"/>
    </row>
    <row r="48" spans="1:15" ht="13.5">
      <c r="A48" s="36">
        <v>36</v>
      </c>
      <c r="B48" s="59" t="s">
        <v>487</v>
      </c>
      <c r="C48" s="648" t="s">
        <v>308</v>
      </c>
      <c r="D48" s="649"/>
      <c r="E48" s="650"/>
      <c r="F48" s="39" t="s">
        <v>308</v>
      </c>
      <c r="G48" s="496"/>
    </row>
    <row r="49" spans="1:11" ht="13.5">
      <c r="A49" s="36">
        <v>37</v>
      </c>
      <c r="B49" s="59" t="s">
        <v>193</v>
      </c>
      <c r="C49" s="648" t="s">
        <v>308</v>
      </c>
      <c r="D49" s="649"/>
      <c r="E49" s="650"/>
      <c r="F49" s="39" t="s">
        <v>308</v>
      </c>
      <c r="G49" s="431"/>
    </row>
    <row r="50" spans="1:11" ht="13.5">
      <c r="A50" s="36">
        <v>38</v>
      </c>
      <c r="B50" s="59" t="s">
        <v>194</v>
      </c>
      <c r="C50" s="648" t="s">
        <v>308</v>
      </c>
      <c r="D50" s="649"/>
      <c r="E50" s="650"/>
      <c r="F50" s="39" t="s">
        <v>308</v>
      </c>
      <c r="G50" s="430"/>
    </row>
    <row r="51" spans="1:11" ht="13.5" customHeight="1">
      <c r="A51" s="36">
        <v>39</v>
      </c>
      <c r="B51" s="60" t="s">
        <v>195</v>
      </c>
      <c r="C51" s="602" t="s">
        <v>458</v>
      </c>
      <c r="D51" s="603"/>
      <c r="E51" s="604"/>
      <c r="F51" s="506">
        <v>44561</v>
      </c>
      <c r="G51" s="429"/>
    </row>
    <row r="52" spans="1:11" ht="13.5" customHeight="1">
      <c r="A52" s="36">
        <v>40</v>
      </c>
      <c r="B52" s="60" t="s">
        <v>196</v>
      </c>
      <c r="C52" s="602" t="s">
        <v>457</v>
      </c>
      <c r="D52" s="603"/>
      <c r="E52" s="604"/>
      <c r="F52" s="506">
        <v>44561</v>
      </c>
      <c r="G52" s="428"/>
    </row>
    <row r="53" spans="1:11" ht="13.5" customHeight="1">
      <c r="A53" s="36">
        <v>41</v>
      </c>
      <c r="B53" s="60" t="s">
        <v>197</v>
      </c>
      <c r="C53" s="602" t="s">
        <v>457</v>
      </c>
      <c r="D53" s="603"/>
      <c r="E53" s="604"/>
      <c r="F53" s="506">
        <v>44561</v>
      </c>
      <c r="G53" s="429"/>
    </row>
    <row r="54" spans="1:11" ht="13.5">
      <c r="A54" s="36">
        <v>42</v>
      </c>
      <c r="B54" s="60" t="s">
        <v>198</v>
      </c>
      <c r="C54" s="602" t="s">
        <v>457</v>
      </c>
      <c r="D54" s="603"/>
      <c r="E54" s="604"/>
      <c r="F54" s="506">
        <v>44561</v>
      </c>
      <c r="G54" s="429"/>
    </row>
    <row r="55" spans="1:11" ht="13.5">
      <c r="A55" s="36">
        <v>43</v>
      </c>
      <c r="B55" s="60" t="s">
        <v>199</v>
      </c>
      <c r="C55" s="602" t="s">
        <v>457</v>
      </c>
      <c r="D55" s="603"/>
      <c r="E55" s="604"/>
      <c r="F55" s="506">
        <v>44561</v>
      </c>
      <c r="G55" s="429"/>
    </row>
    <row r="56" spans="1:11" ht="13.5">
      <c r="A56" s="36">
        <v>44</v>
      </c>
      <c r="B56" s="59" t="s">
        <v>200</v>
      </c>
      <c r="C56" s="602" t="s">
        <v>529</v>
      </c>
      <c r="D56" s="603"/>
      <c r="E56" s="604"/>
      <c r="F56" s="57" t="s">
        <v>308</v>
      </c>
      <c r="G56" s="429"/>
    </row>
    <row r="57" spans="1:11" ht="13.5">
      <c r="A57" s="36">
        <v>45</v>
      </c>
      <c r="B57" s="61" t="s">
        <v>202</v>
      </c>
      <c r="C57" s="602" t="s">
        <v>457</v>
      </c>
      <c r="D57" s="603"/>
      <c r="E57" s="604"/>
      <c r="F57" s="506">
        <v>44561</v>
      </c>
      <c r="G57" s="429"/>
    </row>
    <row r="58" spans="1:11" ht="15.75">
      <c r="A58" s="36">
        <v>46</v>
      </c>
      <c r="B58" s="62" t="s">
        <v>203</v>
      </c>
      <c r="C58" s="602" t="s">
        <v>529</v>
      </c>
      <c r="D58" s="603"/>
      <c r="E58" s="604"/>
      <c r="F58" s="57" t="s">
        <v>308</v>
      </c>
      <c r="G58" s="432"/>
      <c r="K58" s="63"/>
    </row>
    <row r="59" spans="1:11" ht="15.75">
      <c r="A59" s="36">
        <v>47</v>
      </c>
      <c r="B59" s="61" t="s">
        <v>201</v>
      </c>
      <c r="C59" s="602" t="s">
        <v>529</v>
      </c>
      <c r="D59" s="603"/>
      <c r="E59" s="604"/>
      <c r="F59" s="57" t="s">
        <v>308</v>
      </c>
      <c r="G59" s="432"/>
      <c r="K59" s="63"/>
    </row>
    <row r="60" spans="1:11" ht="13.5">
      <c r="A60" s="36">
        <v>48</v>
      </c>
      <c r="B60" s="64" t="s">
        <v>488</v>
      </c>
      <c r="C60" s="602" t="s">
        <v>529</v>
      </c>
      <c r="D60" s="603"/>
      <c r="E60" s="604"/>
      <c r="F60" s="57" t="s">
        <v>308</v>
      </c>
      <c r="G60" s="432"/>
    </row>
    <row r="61" spans="1:11" ht="12.75" customHeight="1">
      <c r="B61" s="65"/>
      <c r="C61" s="65"/>
      <c r="D61" s="65"/>
      <c r="E61" s="66"/>
      <c r="F61" s="66"/>
    </row>
    <row r="62" spans="1:11" hidden="1"/>
    <row r="63" spans="1:11" ht="0.75" customHeight="1"/>
    <row r="64" spans="1:11" ht="45.75" customHeight="1">
      <c r="A64" s="472"/>
      <c r="B64" s="472" t="s">
        <v>461</v>
      </c>
      <c r="C64" s="613" t="str">
        <f>'NAZWA JEDNOSTKI,SPORZĄDZIŁ,DATA'!I3</f>
        <v>2022.02.24</v>
      </c>
      <c r="D64" s="614"/>
      <c r="E64" s="614"/>
      <c r="F64" s="472" t="s">
        <v>462</v>
      </c>
    </row>
    <row r="65" spans="1:6" ht="33.75" customHeight="1">
      <c r="A65" s="67"/>
      <c r="B65" s="196" t="s">
        <v>460</v>
      </c>
      <c r="C65" s="612" t="s">
        <v>147</v>
      </c>
      <c r="D65" s="612"/>
      <c r="E65" s="612"/>
      <c r="F65" s="473" t="s">
        <v>530</v>
      </c>
    </row>
    <row r="67" spans="1:6">
      <c r="B67" s="492"/>
    </row>
    <row r="72" spans="1:6" ht="15">
      <c r="B72"/>
      <c r="C72" s="12"/>
      <c r="D72" s="12"/>
    </row>
    <row r="73" spans="1:6" ht="15">
      <c r="B73"/>
      <c r="C73" s="12"/>
      <c r="D73" s="12"/>
    </row>
  </sheetData>
  <mergeCells count="99">
    <mergeCell ref="C60:E60"/>
    <mergeCell ref="C49:E49"/>
    <mergeCell ref="C50:E50"/>
    <mergeCell ref="C51:E51"/>
    <mergeCell ref="C52:E52"/>
    <mergeCell ref="C53:E53"/>
    <mergeCell ref="C54:E54"/>
    <mergeCell ref="C59:E59"/>
    <mergeCell ref="C55:E55"/>
    <mergeCell ref="C56:E56"/>
    <mergeCell ref="C57:E57"/>
    <mergeCell ref="C58:E58"/>
    <mergeCell ref="C35:E35"/>
    <mergeCell ref="C36:E36"/>
    <mergeCell ref="C37:E37"/>
    <mergeCell ref="C48:E48"/>
    <mergeCell ref="B1:B2"/>
    <mergeCell ref="C15:E15"/>
    <mergeCell ref="C44:E44"/>
    <mergeCell ref="C45:E45"/>
    <mergeCell ref="C46:E46"/>
    <mergeCell ref="C47:E47"/>
    <mergeCell ref="C38:E38"/>
    <mergeCell ref="C40:E40"/>
    <mergeCell ref="C39:E39"/>
    <mergeCell ref="C42:E42"/>
    <mergeCell ref="C43:E43"/>
    <mergeCell ref="C41:E41"/>
    <mergeCell ref="C31:E31"/>
    <mergeCell ref="C28:E28"/>
    <mergeCell ref="C22:E22"/>
    <mergeCell ref="C33:E33"/>
    <mergeCell ref="L33:M33"/>
    <mergeCell ref="G28:J28"/>
    <mergeCell ref="L28:M28"/>
    <mergeCell ref="C27:E27"/>
    <mergeCell ref="C25:E25"/>
    <mergeCell ref="G25:J25"/>
    <mergeCell ref="L25:M25"/>
    <mergeCell ref="C26:E26"/>
    <mergeCell ref="G26:J26"/>
    <mergeCell ref="L26:M26"/>
    <mergeCell ref="G27:J27"/>
    <mergeCell ref="L27:M27"/>
    <mergeCell ref="L22:M22"/>
    <mergeCell ref="C23:E23"/>
    <mergeCell ref="G23:J23"/>
    <mergeCell ref="L23:M23"/>
    <mergeCell ref="C34:E34"/>
    <mergeCell ref="G29:J29"/>
    <mergeCell ref="L29:M29"/>
    <mergeCell ref="C29:E29"/>
    <mergeCell ref="C30:E30"/>
    <mergeCell ref="G30:J30"/>
    <mergeCell ref="L30:M30"/>
    <mergeCell ref="L31:M31"/>
    <mergeCell ref="C32:E32"/>
    <mergeCell ref="G32:J32"/>
    <mergeCell ref="L32:M32"/>
    <mergeCell ref="G31:J31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18:E18"/>
    <mergeCell ref="G22:J22"/>
    <mergeCell ref="C65:E65"/>
    <mergeCell ref="C64:E64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</mergeCells>
  <pageMargins left="0.19685039370078741" right="0.19685039370078741" top="0.19685039370078741" bottom="0.19685039370078741" header="0.51181102362204722" footer="0.51181102362204722"/>
  <pageSetup paperSize="9" scale="77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8"/>
  <sheetViews>
    <sheetView zoomScaleNormal="100" workbookViewId="0">
      <selection activeCell="F15" sqref="F15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1" spans="2:7" ht="21.95" customHeight="1">
      <c r="B1" s="511" t="str">
        <f>'NAZWA JEDNOSTKI,SPORZĄDZIŁ,DATA'!B3</f>
        <v>XX Liceum Ogólnokształcące                               im. Juliusza Słowackiego</v>
      </c>
      <c r="C1" s="511"/>
    </row>
    <row r="2" spans="2:7" ht="21.95" customHeight="1">
      <c r="B2" s="511"/>
      <c r="C2" s="511"/>
    </row>
    <row r="4" spans="2:7" ht="15.75">
      <c r="B4" s="208" t="s">
        <v>377</v>
      </c>
      <c r="C4" s="210"/>
      <c r="D4" s="209"/>
      <c r="E4" s="209"/>
      <c r="F4" s="209"/>
      <c r="G4" s="209"/>
    </row>
    <row r="7" spans="2:7" ht="15.75" thickBot="1"/>
    <row r="8" spans="2:7" ht="28.5" customHeight="1" thickBot="1">
      <c r="B8" s="227" t="s">
        <v>0</v>
      </c>
      <c r="C8" s="170" t="s">
        <v>78</v>
      </c>
      <c r="D8" s="171" t="s">
        <v>279</v>
      </c>
    </row>
    <row r="9" spans="2:7" ht="33" customHeight="1" thickBot="1">
      <c r="B9" s="228" t="s">
        <v>11</v>
      </c>
      <c r="C9" s="270" t="s">
        <v>306</v>
      </c>
      <c r="D9" s="297">
        <f>D10+D13+D16</f>
        <v>0</v>
      </c>
    </row>
    <row r="10" spans="2:7" ht="28.5" customHeight="1" thickBot="1">
      <c r="B10" s="229" t="s">
        <v>13</v>
      </c>
      <c r="C10" s="267" t="s">
        <v>307</v>
      </c>
      <c r="D10" s="268">
        <f>D11+D12</f>
        <v>0</v>
      </c>
    </row>
    <row r="11" spans="2:7" ht="28.5" customHeight="1">
      <c r="B11" s="229" t="s">
        <v>385</v>
      </c>
      <c r="C11" s="172" t="s">
        <v>390</v>
      </c>
      <c r="D11" s="269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229" t="s">
        <v>386</v>
      </c>
      <c r="C12" s="172" t="s">
        <v>391</v>
      </c>
      <c r="D12" s="264">
        <f>zał.4b!C12+zał.4b!C13+zał.4b!C14+zał.4b!C17+zał.4b!C18+zał.4b!C19+zał.4b!C22+zał.4b!C23+zał.4b!C24+zał.4b!C27+zał.4b!C28+zał.4b!C29+zał.4b!C32+zał.4b!C33+zał.4b!C34</f>
        <v>0</v>
      </c>
      <c r="G12" s="124"/>
    </row>
    <row r="13" spans="2:7" ht="30" customHeight="1" thickBot="1">
      <c r="B13" s="229" t="s">
        <v>17</v>
      </c>
      <c r="C13" s="267" t="s">
        <v>339</v>
      </c>
      <c r="D13" s="268">
        <f>D14+D15</f>
        <v>0</v>
      </c>
    </row>
    <row r="14" spans="2:7" ht="30" customHeight="1">
      <c r="B14" s="230" t="s">
        <v>387</v>
      </c>
      <c r="C14" s="202" t="s">
        <v>392</v>
      </c>
      <c r="D14" s="265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0</v>
      </c>
    </row>
    <row r="15" spans="2:7" ht="30" customHeight="1" thickBot="1">
      <c r="B15" s="230" t="s">
        <v>388</v>
      </c>
      <c r="C15" s="202" t="s">
        <v>393</v>
      </c>
      <c r="D15" s="264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0</v>
      </c>
    </row>
    <row r="16" spans="2:7" ht="30" customHeight="1" thickBot="1">
      <c r="B16" s="229" t="s">
        <v>18</v>
      </c>
      <c r="C16" s="267" t="s">
        <v>340</v>
      </c>
      <c r="D16" s="268">
        <f>D17+D18</f>
        <v>0</v>
      </c>
    </row>
    <row r="17" spans="2:4" ht="30" customHeight="1">
      <c r="B17" s="233" t="s">
        <v>389</v>
      </c>
      <c r="C17" s="234" t="s">
        <v>394</v>
      </c>
      <c r="D17" s="265">
        <f>zał.4d!E10+zał.4d!E11+zał.4d!E14+zał.4d!E18+zał.4d!E19+zał.4d!E28+zał.4d!E29+zał.4d!E23+zał.4d!E24+zał.4d!E25</f>
        <v>0</v>
      </c>
    </row>
    <row r="18" spans="2:4" ht="27" customHeight="1" thickBot="1">
      <c r="B18" s="232" t="s">
        <v>411</v>
      </c>
      <c r="C18" s="173" t="s">
        <v>395</v>
      </c>
      <c r="D18" s="266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Barbara Flidrzyńska</v>
      </c>
      <c r="D22" s="440" t="str">
        <f>'NAZWA JEDNOSTKI,SPORZĄDZIŁ,DATA'!I3</f>
        <v>2022.02.24</v>
      </c>
    </row>
    <row r="23" spans="2:4">
      <c r="C23" t="s">
        <v>439</v>
      </c>
      <c r="D23" t="s">
        <v>436</v>
      </c>
    </row>
    <row r="27" spans="2:4">
      <c r="C27" t="s">
        <v>441</v>
      </c>
    </row>
    <row r="28" spans="2:4">
      <c r="C28" t="s">
        <v>442</v>
      </c>
    </row>
  </sheetData>
  <sheetProtection algorithmName="SHA-512" hashValue="vAYYu9NKSM6F1JOsbIpUATi8dW6LRRBOhHZjQ+5ebLUlnoHWcjCstT4o7ZF13gDGSj+MRPBDhGDSMxIL7COdfA==" saltValue="apfzIxLNyQeIJSHmQI2Orw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topLeftCell="A31" zoomScaleNormal="100" workbookViewId="0">
      <selection activeCell="F23" sqref="F23"/>
    </sheetView>
  </sheetViews>
  <sheetFormatPr defaultRowHeight="12.75"/>
  <cols>
    <col min="1" max="1" width="8.85546875" style="12" customWidth="1"/>
    <col min="2" max="2" width="50.42578125" style="12" customWidth="1"/>
    <col min="3" max="3" width="21.5703125" style="12" customWidth="1"/>
    <col min="4" max="4" width="21.28515625" style="12" customWidth="1"/>
    <col min="5" max="16384" width="9.140625" style="12"/>
  </cols>
  <sheetData>
    <row r="1" spans="1:7" ht="21.95" customHeight="1">
      <c r="A1" s="9"/>
      <c r="B1" s="601" t="str">
        <f>'NAZWA JEDNOSTKI,SPORZĄDZIŁ,DATA'!B3</f>
        <v>XX Liceum Ogólnokształcące                               im. Juliusza Słowackiego</v>
      </c>
      <c r="C1" s="651" t="s">
        <v>398</v>
      </c>
      <c r="D1" s="651"/>
      <c r="E1" s="68"/>
      <c r="F1" s="68"/>
    </row>
    <row r="2" spans="1:7" ht="21.95" customHeight="1">
      <c r="A2" s="11"/>
      <c r="B2" s="601"/>
      <c r="C2" s="651"/>
      <c r="D2" s="651"/>
      <c r="E2" s="69"/>
      <c r="F2" s="69"/>
    </row>
    <row r="3" spans="1:7" ht="15.75" customHeight="1">
      <c r="A3" s="652"/>
      <c r="B3" s="652"/>
      <c r="C3" s="652"/>
      <c r="D3" s="652"/>
      <c r="E3" s="70"/>
    </row>
    <row r="4" spans="1:7" ht="15.75" customHeight="1">
      <c r="A4" s="71"/>
      <c r="B4" s="71"/>
      <c r="C4" s="71"/>
      <c r="D4" s="71"/>
      <c r="E4" s="70"/>
    </row>
    <row r="5" spans="1:7" ht="15.75" customHeight="1">
      <c r="A5" s="653"/>
      <c r="B5" s="653"/>
      <c r="C5" s="653"/>
      <c r="D5" s="653"/>
      <c r="E5" s="72"/>
      <c r="F5" s="72"/>
      <c r="G5" s="72"/>
    </row>
    <row r="6" spans="1:7" ht="30.75" customHeight="1">
      <c r="A6" s="654" t="s">
        <v>426</v>
      </c>
      <c r="B6" s="654"/>
      <c r="C6" s="654"/>
      <c r="D6" s="654"/>
    </row>
    <row r="7" spans="1:7">
      <c r="A7" s="87"/>
      <c r="B7" s="368" t="s">
        <v>205</v>
      </c>
      <c r="C7" s="368" t="s">
        <v>480</v>
      </c>
      <c r="D7" s="87" t="s">
        <v>206</v>
      </c>
    </row>
    <row r="8" spans="1:7">
      <c r="A8" s="368" t="s">
        <v>207</v>
      </c>
      <c r="B8" s="87" t="s">
        <v>208</v>
      </c>
      <c r="C8" s="392">
        <v>0</v>
      </c>
      <c r="D8" s="392">
        <v>0</v>
      </c>
    </row>
    <row r="9" spans="1:7">
      <c r="A9" s="88" t="s">
        <v>50</v>
      </c>
      <c r="B9" s="399" t="s">
        <v>209</v>
      </c>
      <c r="C9" s="392">
        <v>0</v>
      </c>
      <c r="D9" s="392">
        <v>0</v>
      </c>
      <c r="E9" s="80"/>
      <c r="F9" s="80"/>
    </row>
    <row r="10" spans="1:7">
      <c r="A10" s="88" t="s">
        <v>11</v>
      </c>
      <c r="B10" s="399" t="s">
        <v>210</v>
      </c>
      <c r="C10" s="392">
        <v>0</v>
      </c>
      <c r="D10" s="392">
        <v>0</v>
      </c>
    </row>
    <row r="11" spans="1:7" ht="25.5">
      <c r="A11" s="88"/>
      <c r="B11" s="364" t="s">
        <v>427</v>
      </c>
      <c r="C11" s="392">
        <v>0</v>
      </c>
      <c r="D11" s="392">
        <v>0</v>
      </c>
    </row>
    <row r="12" spans="1:7" ht="13.5" customHeight="1">
      <c r="A12" s="88"/>
      <c r="B12" s="400"/>
      <c r="C12" s="392">
        <v>0</v>
      </c>
      <c r="D12" s="392">
        <v>0</v>
      </c>
    </row>
    <row r="13" spans="1:7" ht="13.5" customHeight="1">
      <c r="A13" s="88"/>
      <c r="B13" s="400"/>
      <c r="C13" s="392">
        <v>0</v>
      </c>
      <c r="D13" s="392">
        <v>0</v>
      </c>
    </row>
    <row r="14" spans="1:7" ht="13.5" customHeight="1">
      <c r="A14" s="88"/>
      <c r="B14" s="400"/>
      <c r="C14" s="392">
        <v>0</v>
      </c>
      <c r="D14" s="392">
        <v>0</v>
      </c>
    </row>
    <row r="15" spans="1:7">
      <c r="A15" s="88" t="s">
        <v>28</v>
      </c>
      <c r="B15" s="399" t="s">
        <v>211</v>
      </c>
      <c r="C15" s="392">
        <v>0</v>
      </c>
      <c r="D15" s="392">
        <v>0</v>
      </c>
    </row>
    <row r="16" spans="1:7" ht="25.5">
      <c r="A16" s="88"/>
      <c r="B16" s="364" t="s">
        <v>427</v>
      </c>
      <c r="C16" s="392">
        <v>0</v>
      </c>
      <c r="D16" s="392">
        <v>0</v>
      </c>
    </row>
    <row r="17" spans="1:4" ht="13.5" customHeight="1">
      <c r="A17" s="88"/>
      <c r="B17" s="400"/>
      <c r="C17" s="392">
        <v>0</v>
      </c>
      <c r="D17" s="392">
        <v>0</v>
      </c>
    </row>
    <row r="18" spans="1:4" ht="13.5" customHeight="1">
      <c r="A18" s="88"/>
      <c r="B18" s="400"/>
      <c r="C18" s="392">
        <v>0</v>
      </c>
      <c r="D18" s="392">
        <v>0</v>
      </c>
    </row>
    <row r="19" spans="1:4" ht="13.5" customHeight="1">
      <c r="A19" s="88"/>
      <c r="B19" s="400"/>
      <c r="C19" s="392">
        <v>0</v>
      </c>
      <c r="D19" s="392">
        <v>0</v>
      </c>
    </row>
    <row r="20" spans="1:4">
      <c r="A20" s="88" t="s">
        <v>212</v>
      </c>
      <c r="B20" s="401" t="s">
        <v>39</v>
      </c>
      <c r="C20" s="392">
        <v>0</v>
      </c>
      <c r="D20" s="392">
        <v>0</v>
      </c>
    </row>
    <row r="21" spans="1:4" ht="25.5">
      <c r="A21" s="88"/>
      <c r="B21" s="364" t="s">
        <v>427</v>
      </c>
      <c r="C21" s="392">
        <v>0</v>
      </c>
      <c r="D21" s="392">
        <v>0</v>
      </c>
    </row>
    <row r="22" spans="1:4" ht="13.5" customHeight="1">
      <c r="A22" s="88"/>
      <c r="B22" s="400"/>
      <c r="C22" s="392">
        <v>0</v>
      </c>
      <c r="D22" s="392">
        <v>0</v>
      </c>
    </row>
    <row r="23" spans="1:4" ht="13.5" customHeight="1">
      <c r="A23" s="88"/>
      <c r="B23" s="400"/>
      <c r="C23" s="392">
        <v>0</v>
      </c>
      <c r="D23" s="392">
        <v>0</v>
      </c>
    </row>
    <row r="24" spans="1:4" ht="13.5" customHeight="1">
      <c r="A24" s="88"/>
      <c r="B24" s="400"/>
      <c r="C24" s="392">
        <v>0</v>
      </c>
      <c r="D24" s="392">
        <v>0</v>
      </c>
    </row>
    <row r="25" spans="1:4">
      <c r="A25" s="368" t="s">
        <v>213</v>
      </c>
      <c r="B25" s="366" t="s">
        <v>214</v>
      </c>
      <c r="C25" s="392">
        <v>0</v>
      </c>
      <c r="D25" s="392">
        <v>0</v>
      </c>
    </row>
    <row r="26" spans="1:4">
      <c r="A26" s="393" t="s">
        <v>50</v>
      </c>
      <c r="B26" s="394" t="s">
        <v>215</v>
      </c>
      <c r="C26" s="392">
        <v>0</v>
      </c>
      <c r="D26" s="392">
        <v>0</v>
      </c>
    </row>
    <row r="27" spans="1:4">
      <c r="A27" s="393" t="s">
        <v>11</v>
      </c>
      <c r="B27" s="394" t="s">
        <v>216</v>
      </c>
      <c r="C27" s="392">
        <v>0</v>
      </c>
      <c r="D27" s="392">
        <v>0</v>
      </c>
    </row>
    <row r="28" spans="1:4" ht="25.5">
      <c r="A28" s="88"/>
      <c r="B28" s="364" t="s">
        <v>428</v>
      </c>
      <c r="C28" s="392">
        <v>0</v>
      </c>
      <c r="D28" s="392">
        <v>0</v>
      </c>
    </row>
    <row r="29" spans="1:4" ht="13.5" customHeight="1">
      <c r="A29" s="88"/>
      <c r="B29" s="400"/>
      <c r="C29" s="392">
        <v>0</v>
      </c>
      <c r="D29" s="392">
        <v>0</v>
      </c>
    </row>
    <row r="30" spans="1:4" ht="13.5" customHeight="1">
      <c r="A30" s="88"/>
      <c r="B30" s="400"/>
      <c r="C30" s="392">
        <v>0</v>
      </c>
      <c r="D30" s="392">
        <v>0</v>
      </c>
    </row>
    <row r="31" spans="1:4" ht="13.5" customHeight="1">
      <c r="A31" s="88"/>
      <c r="B31" s="400"/>
      <c r="C31" s="392">
        <v>0</v>
      </c>
      <c r="D31" s="392">
        <v>0</v>
      </c>
    </row>
    <row r="32" spans="1:4">
      <c r="A32" s="393" t="s">
        <v>28</v>
      </c>
      <c r="B32" s="394" t="s">
        <v>183</v>
      </c>
      <c r="C32" s="392">
        <v>0</v>
      </c>
      <c r="D32" s="392">
        <v>0</v>
      </c>
    </row>
    <row r="33" spans="1:4" ht="25.5">
      <c r="A33" s="88"/>
      <c r="B33" s="364" t="s">
        <v>427</v>
      </c>
      <c r="C33" s="392">
        <v>0</v>
      </c>
      <c r="D33" s="392">
        <v>0</v>
      </c>
    </row>
    <row r="34" spans="1:4" ht="13.5" customHeight="1">
      <c r="A34" s="88"/>
      <c r="B34" s="400"/>
      <c r="C34" s="392">
        <v>0</v>
      </c>
      <c r="D34" s="392">
        <v>0</v>
      </c>
    </row>
    <row r="35" spans="1:4" ht="13.5" customHeight="1">
      <c r="A35" s="88"/>
      <c r="B35" s="400"/>
      <c r="C35" s="392">
        <v>0</v>
      </c>
      <c r="D35" s="392">
        <v>0</v>
      </c>
    </row>
    <row r="36" spans="1:4" ht="13.5" customHeight="1">
      <c r="A36" s="88"/>
      <c r="B36" s="400"/>
      <c r="C36" s="392">
        <v>0</v>
      </c>
      <c r="D36" s="392">
        <v>0</v>
      </c>
    </row>
    <row r="37" spans="1:4">
      <c r="A37" s="393" t="s">
        <v>57</v>
      </c>
      <c r="B37" s="394" t="s">
        <v>217</v>
      </c>
      <c r="C37" s="392">
        <v>0</v>
      </c>
      <c r="D37" s="392">
        <v>0</v>
      </c>
    </row>
    <row r="38" spans="1:4" ht="25.5">
      <c r="A38" s="88"/>
      <c r="B38" s="364" t="s">
        <v>428</v>
      </c>
      <c r="C38" s="392">
        <v>0</v>
      </c>
      <c r="D38" s="392">
        <v>0</v>
      </c>
    </row>
    <row r="39" spans="1:4" ht="13.5" customHeight="1">
      <c r="A39" s="88"/>
      <c r="B39" s="400"/>
      <c r="C39" s="392">
        <v>0</v>
      </c>
      <c r="D39" s="392">
        <v>0</v>
      </c>
    </row>
    <row r="40" spans="1:4" ht="13.5" customHeight="1">
      <c r="A40" s="88"/>
      <c r="B40" s="400"/>
      <c r="C40" s="392">
        <v>0</v>
      </c>
      <c r="D40" s="392">
        <v>0</v>
      </c>
    </row>
    <row r="41" spans="1:4" ht="13.5" customHeight="1">
      <c r="A41" s="88"/>
      <c r="B41" s="400"/>
      <c r="C41" s="392">
        <v>0</v>
      </c>
      <c r="D41" s="392">
        <v>0</v>
      </c>
    </row>
    <row r="42" spans="1:4" ht="25.5">
      <c r="A42" s="393" t="s">
        <v>76</v>
      </c>
      <c r="B42" s="395" t="s">
        <v>218</v>
      </c>
      <c r="C42" s="392">
        <v>0</v>
      </c>
      <c r="D42" s="392">
        <v>0</v>
      </c>
    </row>
    <row r="43" spans="1:4" ht="25.5">
      <c r="A43" s="393"/>
      <c r="B43" s="364" t="s">
        <v>427</v>
      </c>
      <c r="C43" s="392">
        <v>0</v>
      </c>
      <c r="D43" s="392">
        <v>0</v>
      </c>
    </row>
    <row r="44" spans="1:4" ht="13.5" customHeight="1">
      <c r="A44" s="393"/>
      <c r="B44" s="400"/>
      <c r="C44" s="392">
        <v>0</v>
      </c>
      <c r="D44" s="392">
        <v>0</v>
      </c>
    </row>
    <row r="45" spans="1:4" ht="13.5" customHeight="1">
      <c r="A45" s="393"/>
      <c r="B45" s="400"/>
      <c r="C45" s="392">
        <v>0</v>
      </c>
      <c r="D45" s="392">
        <v>0</v>
      </c>
    </row>
    <row r="46" spans="1:4" ht="13.5" customHeight="1">
      <c r="A46" s="393"/>
      <c r="B46" s="400"/>
      <c r="C46" s="392">
        <v>0</v>
      </c>
      <c r="D46" s="392">
        <v>0</v>
      </c>
    </row>
    <row r="47" spans="1:4">
      <c r="A47" s="393" t="s">
        <v>219</v>
      </c>
      <c r="B47" s="395" t="s">
        <v>220</v>
      </c>
      <c r="C47" s="392">
        <v>0</v>
      </c>
      <c r="D47" s="392">
        <v>0</v>
      </c>
    </row>
    <row r="48" spans="1:4" ht="31.5" customHeight="1">
      <c r="A48" s="88"/>
      <c r="B48" s="364" t="s">
        <v>428</v>
      </c>
      <c r="C48" s="392">
        <v>0</v>
      </c>
      <c r="D48" s="392">
        <v>0</v>
      </c>
    </row>
    <row r="49" spans="1:4" ht="13.5" customHeight="1">
      <c r="A49" s="88"/>
      <c r="B49" s="400"/>
      <c r="C49" s="392">
        <v>0</v>
      </c>
      <c r="D49" s="392">
        <v>0</v>
      </c>
    </row>
    <row r="50" spans="1:4" ht="13.5" customHeight="1">
      <c r="A50" s="402"/>
      <c r="B50" s="400"/>
      <c r="C50" s="392">
        <v>0</v>
      </c>
      <c r="D50" s="392">
        <v>0</v>
      </c>
    </row>
    <row r="51" spans="1:4" ht="13.5" customHeight="1">
      <c r="A51" s="116"/>
      <c r="B51" s="400"/>
      <c r="C51" s="392">
        <v>0</v>
      </c>
      <c r="D51" s="392">
        <v>0</v>
      </c>
    </row>
    <row r="52" spans="1:4">
      <c r="A52" s="97"/>
      <c r="B52" s="97"/>
      <c r="C52" s="403"/>
      <c r="D52" s="97"/>
    </row>
    <row r="53" spans="1:4" ht="12" customHeight="1">
      <c r="A53" s="97"/>
      <c r="B53" s="97"/>
      <c r="C53" s="97"/>
      <c r="D53" s="97"/>
    </row>
    <row r="54" spans="1:4" ht="12" customHeight="1">
      <c r="A54" s="97"/>
      <c r="B54" s="97"/>
      <c r="C54" s="97"/>
      <c r="D54" s="97"/>
    </row>
    <row r="55" spans="1:4" ht="15" customHeight="1">
      <c r="A55" s="442" t="s">
        <v>449</v>
      </c>
      <c r="B55" s="446" t="str">
        <f>'NAZWA JEDNOSTKI,SPORZĄDZIŁ,DATA'!H3</f>
        <v>Barbara Flidrzyńska</v>
      </c>
      <c r="C55" s="465" t="str">
        <f>'NAZWA JEDNOSTKI,SPORZĄDZIŁ,DATA'!I3</f>
        <v>2022.02.24</v>
      </c>
      <c r="D55" s="442"/>
    </row>
    <row r="56" spans="1:4" ht="15" customHeight="1">
      <c r="A56" s="443"/>
      <c r="B56" s="444" t="s">
        <v>421</v>
      </c>
      <c r="C56" s="444" t="s">
        <v>147</v>
      </c>
      <c r="D56" s="444"/>
    </row>
    <row r="61" spans="1:4" ht="15">
      <c r="B61" t="s">
        <v>441</v>
      </c>
    </row>
    <row r="62" spans="1:4" ht="15">
      <c r="B62" t="s">
        <v>442</v>
      </c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zoomScaleNormal="100" zoomScaleSheetLayoutView="100" workbookViewId="0">
      <selection activeCell="D41" sqref="D41"/>
    </sheetView>
  </sheetViews>
  <sheetFormatPr defaultRowHeight="12.75"/>
  <cols>
    <col min="1" max="1" width="7.85546875" style="12" customWidth="1"/>
    <col min="2" max="2" width="51.140625" style="12" customWidth="1"/>
    <col min="3" max="3" width="19.28515625" style="12" customWidth="1"/>
    <col min="4" max="4" width="17" style="12" customWidth="1"/>
    <col min="5" max="5" width="15.28515625" style="12" customWidth="1"/>
    <col min="6" max="16384" width="9.140625" style="12"/>
  </cols>
  <sheetData>
    <row r="1" spans="1:7" ht="21.95" customHeight="1">
      <c r="A1" s="9"/>
      <c r="B1" s="601" t="str">
        <f>'NAZWA JEDNOSTKI,SPORZĄDZIŁ,DATA'!B3</f>
        <v>XX Liceum Ogólnokształcące                               im. Juliusza Słowackiego</v>
      </c>
      <c r="C1" s="651" t="s">
        <v>399</v>
      </c>
      <c r="D1" s="651"/>
      <c r="E1" s="72"/>
      <c r="F1" s="72"/>
      <c r="G1" s="72"/>
    </row>
    <row r="2" spans="1:7" ht="21.95" customHeight="1">
      <c r="A2" s="76"/>
      <c r="B2" s="601"/>
      <c r="C2" s="651"/>
      <c r="D2" s="651"/>
      <c r="E2" s="72"/>
      <c r="F2" s="72"/>
      <c r="G2" s="72"/>
    </row>
    <row r="3" spans="1:7" ht="12.75" customHeight="1">
      <c r="A3" s="652"/>
      <c r="B3" s="652"/>
      <c r="C3" s="652"/>
      <c r="D3" s="652"/>
      <c r="E3" s="72"/>
      <c r="F3" s="72"/>
      <c r="G3" s="72"/>
    </row>
    <row r="4" spans="1:7" ht="12" customHeight="1">
      <c r="A4" s="77"/>
      <c r="B4" s="78"/>
      <c r="C4" s="78"/>
      <c r="D4" s="78"/>
      <c r="E4" s="72"/>
      <c r="F4" s="72"/>
      <c r="G4" s="72"/>
    </row>
    <row r="5" spans="1:7" ht="15.75">
      <c r="A5" s="75"/>
      <c r="B5" s="75"/>
      <c r="C5" s="75"/>
      <c r="D5" s="75"/>
    </row>
    <row r="6" spans="1:7" ht="38.25" customHeight="1">
      <c r="A6" s="655" t="s">
        <v>425</v>
      </c>
      <c r="B6" s="655"/>
      <c r="C6" s="655"/>
      <c r="D6" s="655"/>
      <c r="E6" s="71"/>
    </row>
    <row r="7" spans="1:7">
      <c r="A7" s="87"/>
      <c r="B7" s="388" t="s">
        <v>221</v>
      </c>
      <c r="C7" s="368" t="s">
        <v>480</v>
      </c>
      <c r="D7" s="87" t="s">
        <v>206</v>
      </c>
    </row>
    <row r="8" spans="1:7">
      <c r="A8" s="87" t="s">
        <v>36</v>
      </c>
      <c r="B8" s="389" t="s">
        <v>194</v>
      </c>
      <c r="C8" s="390">
        <v>0</v>
      </c>
      <c r="D8" s="391">
        <v>0</v>
      </c>
    </row>
    <row r="9" spans="1:7">
      <c r="A9" s="389" t="s">
        <v>50</v>
      </c>
      <c r="B9" s="389" t="s">
        <v>222</v>
      </c>
      <c r="C9" s="390">
        <v>0</v>
      </c>
      <c r="D9" s="391">
        <v>0</v>
      </c>
    </row>
    <row r="10" spans="1:7">
      <c r="A10" s="393" t="s">
        <v>11</v>
      </c>
      <c r="B10" s="394" t="s">
        <v>195</v>
      </c>
      <c r="C10" s="390">
        <v>0</v>
      </c>
      <c r="D10" s="391">
        <v>0</v>
      </c>
    </row>
    <row r="11" spans="1:7" ht="25.5">
      <c r="A11" s="393"/>
      <c r="B11" s="364" t="s">
        <v>427</v>
      </c>
      <c r="C11" s="390">
        <v>0</v>
      </c>
      <c r="D11" s="391">
        <v>0</v>
      </c>
    </row>
    <row r="12" spans="1:7" ht="13.5" customHeight="1">
      <c r="A12" s="393"/>
      <c r="B12" s="365"/>
      <c r="C12" s="390">
        <v>0</v>
      </c>
      <c r="D12" s="391">
        <v>0</v>
      </c>
    </row>
    <row r="13" spans="1:7" ht="13.5" customHeight="1">
      <c r="A13" s="393"/>
      <c r="B13" s="365"/>
      <c r="C13" s="390">
        <v>0</v>
      </c>
      <c r="D13" s="391">
        <v>0</v>
      </c>
    </row>
    <row r="14" spans="1:7" ht="13.5" customHeight="1">
      <c r="A14" s="393"/>
      <c r="B14" s="365"/>
      <c r="C14" s="390">
        <v>0</v>
      </c>
      <c r="D14" s="391">
        <v>0</v>
      </c>
    </row>
    <row r="15" spans="1:7">
      <c r="A15" s="393" t="s">
        <v>28</v>
      </c>
      <c r="B15" s="394" t="s">
        <v>196</v>
      </c>
      <c r="C15" s="390">
        <v>0</v>
      </c>
      <c r="D15" s="391">
        <v>0</v>
      </c>
    </row>
    <row r="16" spans="1:7" ht="30" customHeight="1">
      <c r="A16" s="393"/>
      <c r="B16" s="364" t="s">
        <v>428</v>
      </c>
      <c r="C16" s="390">
        <v>0</v>
      </c>
      <c r="D16" s="391">
        <v>0</v>
      </c>
    </row>
    <row r="17" spans="1:4" ht="13.5" customHeight="1">
      <c r="A17" s="393"/>
      <c r="B17" s="352"/>
      <c r="C17" s="390">
        <v>0</v>
      </c>
      <c r="D17" s="391">
        <v>0</v>
      </c>
    </row>
    <row r="18" spans="1:4" ht="13.5" customHeight="1">
      <c r="A18" s="393"/>
      <c r="B18" s="365"/>
      <c r="C18" s="390">
        <v>0</v>
      </c>
      <c r="D18" s="391">
        <v>0</v>
      </c>
    </row>
    <row r="19" spans="1:4" ht="13.5" customHeight="1">
      <c r="A19" s="393"/>
      <c r="B19" s="365"/>
      <c r="C19" s="390">
        <v>0</v>
      </c>
      <c r="D19" s="391">
        <v>0</v>
      </c>
    </row>
    <row r="20" spans="1:4">
      <c r="A20" s="393" t="s">
        <v>76</v>
      </c>
      <c r="B20" s="394" t="s">
        <v>223</v>
      </c>
      <c r="C20" s="390">
        <v>0</v>
      </c>
      <c r="D20" s="391">
        <v>0</v>
      </c>
    </row>
    <row r="21" spans="1:4" ht="25.5">
      <c r="A21" s="393"/>
      <c r="B21" s="364" t="s">
        <v>427</v>
      </c>
      <c r="C21" s="390">
        <v>0</v>
      </c>
      <c r="D21" s="391">
        <v>0</v>
      </c>
    </row>
    <row r="22" spans="1:4" ht="13.5" customHeight="1">
      <c r="A22" s="393"/>
      <c r="B22" s="365"/>
      <c r="C22" s="390">
        <v>0</v>
      </c>
      <c r="D22" s="391">
        <v>0</v>
      </c>
    </row>
    <row r="23" spans="1:4" ht="13.5" customHeight="1">
      <c r="A23" s="393"/>
      <c r="B23" s="365"/>
      <c r="C23" s="390">
        <v>0</v>
      </c>
      <c r="D23" s="391">
        <v>0</v>
      </c>
    </row>
    <row r="24" spans="1:4" ht="13.5" customHeight="1">
      <c r="A24" s="393"/>
      <c r="B24" s="365"/>
      <c r="C24" s="390">
        <v>0</v>
      </c>
      <c r="D24" s="391">
        <v>0</v>
      </c>
    </row>
    <row r="25" spans="1:4" ht="31.5" customHeight="1">
      <c r="A25" s="393" t="s">
        <v>224</v>
      </c>
      <c r="B25" s="395" t="s">
        <v>218</v>
      </c>
      <c r="C25" s="390">
        <v>0</v>
      </c>
      <c r="D25" s="391">
        <v>0</v>
      </c>
    </row>
    <row r="26" spans="1:4" ht="30.75" customHeight="1">
      <c r="A26" s="393"/>
      <c r="B26" s="364" t="s">
        <v>427</v>
      </c>
      <c r="C26" s="390">
        <v>0</v>
      </c>
      <c r="D26" s="391">
        <v>0</v>
      </c>
    </row>
    <row r="27" spans="1:4" ht="13.5" customHeight="1">
      <c r="A27" s="393"/>
      <c r="B27" s="365"/>
      <c r="C27" s="390">
        <v>0</v>
      </c>
      <c r="D27" s="391">
        <v>0</v>
      </c>
    </row>
    <row r="28" spans="1:4" ht="13.5" customHeight="1">
      <c r="A28" s="393"/>
      <c r="B28" s="365"/>
      <c r="C28" s="390">
        <v>0</v>
      </c>
      <c r="D28" s="391">
        <v>0</v>
      </c>
    </row>
    <row r="29" spans="1:4" ht="13.5" customHeight="1">
      <c r="A29" s="393"/>
      <c r="B29" s="365"/>
      <c r="C29" s="390">
        <v>0</v>
      </c>
      <c r="D29" s="391">
        <v>0</v>
      </c>
    </row>
    <row r="30" spans="1:4">
      <c r="A30" s="388" t="s">
        <v>219</v>
      </c>
      <c r="B30" s="389" t="s">
        <v>226</v>
      </c>
      <c r="C30" s="390">
        <v>0</v>
      </c>
      <c r="D30" s="391">
        <v>0</v>
      </c>
    </row>
    <row r="31" spans="1:4" ht="25.5">
      <c r="A31" s="393"/>
      <c r="B31" s="364" t="s">
        <v>427</v>
      </c>
      <c r="C31" s="390">
        <v>0</v>
      </c>
      <c r="D31" s="391">
        <v>0</v>
      </c>
    </row>
    <row r="32" spans="1:4" ht="13.5" customHeight="1">
      <c r="A32" s="396"/>
      <c r="B32" s="367"/>
      <c r="C32" s="390">
        <v>0</v>
      </c>
      <c r="D32" s="391">
        <v>0</v>
      </c>
    </row>
    <row r="33" spans="1:4" ht="13.5" customHeight="1">
      <c r="A33" s="397"/>
      <c r="B33" s="398"/>
      <c r="C33" s="390">
        <v>0</v>
      </c>
      <c r="D33" s="391">
        <v>0</v>
      </c>
    </row>
    <row r="34" spans="1:4" ht="13.5" customHeight="1">
      <c r="A34" s="397"/>
      <c r="B34" s="398"/>
      <c r="C34" s="390">
        <v>0</v>
      </c>
      <c r="D34" s="391">
        <v>0</v>
      </c>
    </row>
    <row r="35" spans="1:4">
      <c r="A35" s="97"/>
      <c r="B35" s="97"/>
      <c r="C35" s="97"/>
      <c r="D35" s="97"/>
    </row>
    <row r="36" spans="1:4">
      <c r="A36" s="97"/>
      <c r="B36" s="97"/>
      <c r="C36" s="97"/>
      <c r="D36" s="97"/>
    </row>
    <row r="37" spans="1:4" ht="15">
      <c r="A37" s="97"/>
      <c r="B37" s="451" t="str">
        <f>'NAZWA JEDNOSTKI,SPORZĄDZIŁ,DATA'!H3</f>
        <v>Barbara Flidrzyńska</v>
      </c>
      <c r="C37" s="466" t="str">
        <f>'NAZWA JEDNOSTKI,SPORZĄDZIŁ,DATA'!I3</f>
        <v>2022.02.24</v>
      </c>
      <c r="D37" s="97"/>
    </row>
    <row r="38" spans="1:4" ht="15">
      <c r="A38" s="97"/>
      <c r="B38" s="451" t="s">
        <v>421</v>
      </c>
      <c r="C38" s="451" t="s">
        <v>147</v>
      </c>
      <c r="D38" s="97"/>
    </row>
    <row r="39" spans="1:4">
      <c r="A39" s="97"/>
      <c r="B39" s="97"/>
      <c r="C39" s="97"/>
      <c r="D39" s="97"/>
    </row>
    <row r="40" spans="1:4">
      <c r="A40" s="97"/>
      <c r="B40" s="97"/>
      <c r="C40" s="97"/>
      <c r="D40" s="97"/>
    </row>
    <row r="41" spans="1:4">
      <c r="A41" s="97"/>
      <c r="B41" s="97"/>
      <c r="C41" s="97"/>
      <c r="D41" s="97"/>
    </row>
    <row r="42" spans="1:4" ht="14.25" customHeight="1">
      <c r="A42" s="442" t="s">
        <v>450</v>
      </c>
      <c r="B42" s="442"/>
      <c r="C42" s="442"/>
      <c r="D42" s="442"/>
    </row>
    <row r="43" spans="1:4" ht="13.5" customHeight="1">
      <c r="A43" s="443"/>
      <c r="B43" t="s">
        <v>441</v>
      </c>
      <c r="C43" s="444"/>
      <c r="D43" s="444"/>
    </row>
    <row r="44" spans="1:4" ht="12.75" customHeight="1">
      <c r="A44" s="448"/>
      <c r="B44" t="s">
        <v>442</v>
      </c>
      <c r="C44" s="449"/>
      <c r="D44" s="449"/>
    </row>
    <row r="45" spans="1:4">
      <c r="A45" s="79"/>
      <c r="B45" s="79"/>
      <c r="C45" s="79"/>
      <c r="D45" s="450"/>
    </row>
    <row r="46" spans="1:4">
      <c r="A46" s="80"/>
      <c r="B46" s="80"/>
      <c r="C46" s="80"/>
      <c r="D46" s="80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zoomScaleNormal="100" zoomScaleSheetLayoutView="100" workbookViewId="0">
      <selection activeCell="G70" sqref="G70"/>
    </sheetView>
  </sheetViews>
  <sheetFormatPr defaultRowHeight="12.75"/>
  <cols>
    <col min="1" max="1" width="4.5703125" style="12" customWidth="1"/>
    <col min="2" max="2" width="15.140625" style="12" customWidth="1"/>
    <col min="3" max="3" width="14.140625" style="12" customWidth="1"/>
    <col min="4" max="4" width="26" style="12" customWidth="1"/>
    <col min="5" max="5" width="17" style="12" customWidth="1"/>
    <col min="6" max="6" width="14.28515625" style="12" customWidth="1"/>
    <col min="7" max="16384" width="9.140625" style="12"/>
  </cols>
  <sheetData>
    <row r="1" spans="1:11" s="10" customFormat="1" ht="21.95" customHeight="1">
      <c r="A1" s="663" t="str">
        <f>'NAZWA JEDNOSTKI,SPORZĄDZIŁ,DATA'!B3</f>
        <v>XX Liceum Ogólnokształcące                               im. Juliusza Słowackiego</v>
      </c>
      <c r="B1" s="601"/>
      <c r="C1" s="601"/>
      <c r="D1" s="601"/>
      <c r="E1" s="651" t="s">
        <v>400</v>
      </c>
      <c r="F1" s="651"/>
      <c r="G1" s="70"/>
      <c r="H1" s="81"/>
    </row>
    <row r="2" spans="1:11" ht="21.95" customHeight="1">
      <c r="A2" s="663"/>
      <c r="B2" s="601"/>
      <c r="C2" s="601"/>
      <c r="D2" s="601"/>
      <c r="E2" s="651"/>
      <c r="F2" s="651"/>
      <c r="G2" s="70"/>
      <c r="H2" s="82"/>
    </row>
    <row r="3" spans="1:11" ht="16.5" customHeight="1">
      <c r="A3" s="82"/>
      <c r="B3" s="82"/>
      <c r="C3" s="82"/>
      <c r="D3" s="82"/>
      <c r="E3" s="83"/>
      <c r="F3" s="83"/>
      <c r="G3" s="70"/>
      <c r="H3" s="82"/>
    </row>
    <row r="4" spans="1:11" ht="13.5" customHeight="1">
      <c r="A4" s="84"/>
      <c r="B4" s="84"/>
      <c r="C4" s="84"/>
      <c r="D4" s="84"/>
      <c r="E4" s="84"/>
      <c r="F4" s="84"/>
      <c r="G4" s="84"/>
      <c r="H4" s="84"/>
      <c r="I4" s="85"/>
      <c r="J4" s="85"/>
      <c r="K4" s="85"/>
    </row>
    <row r="5" spans="1:11" ht="31.5" customHeight="1">
      <c r="A5" s="655" t="s">
        <v>227</v>
      </c>
      <c r="B5" s="655"/>
      <c r="C5" s="655"/>
      <c r="D5" s="655"/>
      <c r="E5" s="655"/>
      <c r="F5" s="655"/>
      <c r="G5" s="84"/>
      <c r="H5" s="84"/>
      <c r="I5" s="85"/>
      <c r="J5" s="85"/>
      <c r="K5" s="85"/>
    </row>
    <row r="6" spans="1:11" ht="12.75" customHeight="1">
      <c r="A6" s="662" t="s">
        <v>78</v>
      </c>
      <c r="B6" s="662"/>
      <c r="C6" s="662"/>
      <c r="D6" s="662"/>
      <c r="E6" s="86" t="s">
        <v>480</v>
      </c>
      <c r="F6" s="87" t="s">
        <v>228</v>
      </c>
    </row>
    <row r="7" spans="1:11" ht="12.75" customHeight="1">
      <c r="A7" s="88" t="s">
        <v>207</v>
      </c>
      <c r="B7" s="661" t="s">
        <v>229</v>
      </c>
      <c r="C7" s="661"/>
      <c r="D7" s="661"/>
      <c r="E7" s="89">
        <v>0</v>
      </c>
      <c r="F7" s="90">
        <v>0</v>
      </c>
    </row>
    <row r="8" spans="1:11">
      <c r="A8" s="88" t="s">
        <v>36</v>
      </c>
      <c r="B8" s="91" t="s">
        <v>230</v>
      </c>
      <c r="C8" s="91"/>
      <c r="D8" s="91"/>
      <c r="E8" s="89">
        <v>0</v>
      </c>
      <c r="F8" s="90">
        <v>0</v>
      </c>
    </row>
    <row r="9" spans="1:11" ht="12.75" customHeight="1">
      <c r="A9" s="88"/>
      <c r="B9" s="668" t="s">
        <v>231</v>
      </c>
      <c r="C9" s="668"/>
      <c r="D9" s="668"/>
      <c r="E9" s="89">
        <v>0</v>
      </c>
      <c r="F9" s="90">
        <v>0</v>
      </c>
    </row>
    <row r="10" spans="1:11" ht="12.75" customHeight="1">
      <c r="A10" s="346"/>
      <c r="B10" s="669"/>
      <c r="C10" s="670"/>
      <c r="D10" s="671"/>
      <c r="E10" s="89">
        <v>0</v>
      </c>
      <c r="F10" s="90">
        <v>0</v>
      </c>
    </row>
    <row r="11" spans="1:11" ht="12" hidden="1" customHeight="1" thickBot="1">
      <c r="A11" s="88"/>
      <c r="B11" s="672"/>
      <c r="C11" s="673"/>
      <c r="D11" s="673"/>
      <c r="E11" s="89">
        <v>0</v>
      </c>
      <c r="F11" s="90">
        <v>0</v>
      </c>
    </row>
    <row r="12" spans="1:11" ht="12.75" hidden="1" customHeight="1" thickBot="1">
      <c r="A12" s="88"/>
      <c r="B12" s="656"/>
      <c r="C12" s="657"/>
      <c r="D12" s="657"/>
      <c r="E12" s="89">
        <v>0</v>
      </c>
      <c r="F12" s="90">
        <v>0</v>
      </c>
    </row>
    <row r="13" spans="1:11" ht="12.75" customHeight="1">
      <c r="A13" s="88" t="s">
        <v>219</v>
      </c>
      <c r="B13" s="659" t="s">
        <v>232</v>
      </c>
      <c r="C13" s="659"/>
      <c r="D13" s="659"/>
      <c r="E13" s="89">
        <v>0</v>
      </c>
      <c r="F13" s="90">
        <v>0</v>
      </c>
    </row>
    <row r="14" spans="1:11" ht="12.75" customHeight="1">
      <c r="A14" s="88"/>
      <c r="B14" s="659" t="s">
        <v>231</v>
      </c>
      <c r="C14" s="659"/>
      <c r="D14" s="659"/>
      <c r="E14" s="89">
        <v>0</v>
      </c>
      <c r="F14" s="90">
        <v>0</v>
      </c>
    </row>
    <row r="15" spans="1:11" ht="12.75" customHeight="1">
      <c r="A15" s="88"/>
      <c r="B15" s="659"/>
      <c r="C15" s="659"/>
      <c r="D15" s="660"/>
      <c r="E15" s="89">
        <v>0</v>
      </c>
      <c r="F15" s="90">
        <v>0</v>
      </c>
    </row>
    <row r="16" spans="1:11" ht="12.75" hidden="1" customHeight="1" thickBot="1">
      <c r="A16" s="88"/>
      <c r="B16" s="656"/>
      <c r="C16" s="657"/>
      <c r="D16" s="657"/>
      <c r="E16" s="89">
        <v>0</v>
      </c>
      <c r="F16" s="90">
        <v>0</v>
      </c>
    </row>
    <row r="17" spans="1:6" ht="12.75" hidden="1" customHeight="1" thickBot="1">
      <c r="A17" s="88"/>
      <c r="B17" s="656"/>
      <c r="C17" s="657"/>
      <c r="D17" s="657"/>
      <c r="E17" s="89">
        <v>0</v>
      </c>
      <c r="F17" s="90">
        <v>0</v>
      </c>
    </row>
    <row r="18" spans="1:6">
      <c r="A18" s="88" t="s">
        <v>233</v>
      </c>
      <c r="B18" s="658" t="s">
        <v>234</v>
      </c>
      <c r="C18" s="658"/>
      <c r="D18" s="658"/>
      <c r="E18" s="89">
        <v>0</v>
      </c>
      <c r="F18" s="90">
        <v>0</v>
      </c>
    </row>
    <row r="19" spans="1:6" ht="12.75" customHeight="1">
      <c r="A19" s="88"/>
      <c r="B19" s="659" t="s">
        <v>231</v>
      </c>
      <c r="C19" s="659"/>
      <c r="D19" s="659"/>
      <c r="E19" s="89">
        <v>0</v>
      </c>
      <c r="F19" s="90">
        <v>0</v>
      </c>
    </row>
    <row r="20" spans="1:6" ht="12.75" customHeight="1">
      <c r="A20" s="88"/>
      <c r="B20" s="659"/>
      <c r="C20" s="659"/>
      <c r="D20" s="660"/>
      <c r="E20" s="89">
        <v>0</v>
      </c>
      <c r="F20" s="90">
        <v>0</v>
      </c>
    </row>
    <row r="21" spans="1:6" ht="12.75" hidden="1" customHeight="1" thickBot="1">
      <c r="A21" s="88"/>
      <c r="B21" s="656"/>
      <c r="C21" s="657"/>
      <c r="D21" s="657"/>
      <c r="E21" s="89">
        <v>0</v>
      </c>
      <c r="F21" s="90">
        <v>0</v>
      </c>
    </row>
    <row r="22" spans="1:6" ht="12.75" hidden="1" customHeight="1" thickBot="1">
      <c r="A22" s="88"/>
      <c r="B22" s="656"/>
      <c r="C22" s="657"/>
      <c r="D22" s="657"/>
      <c r="E22" s="89">
        <v>0</v>
      </c>
      <c r="F22" s="90">
        <v>0</v>
      </c>
    </row>
    <row r="23" spans="1:6" ht="12.75" customHeight="1">
      <c r="A23" s="88" t="s">
        <v>235</v>
      </c>
      <c r="B23" s="659" t="s">
        <v>236</v>
      </c>
      <c r="C23" s="659"/>
      <c r="D23" s="659"/>
      <c r="E23" s="89">
        <v>0</v>
      </c>
      <c r="F23" s="90">
        <v>0</v>
      </c>
    </row>
    <row r="24" spans="1:6" ht="12.75" customHeight="1">
      <c r="A24" s="88"/>
      <c r="B24" s="659" t="s">
        <v>231</v>
      </c>
      <c r="C24" s="659"/>
      <c r="D24" s="659"/>
      <c r="E24" s="89">
        <v>0</v>
      </c>
      <c r="F24" s="90">
        <v>0</v>
      </c>
    </row>
    <row r="25" spans="1:6" ht="12" customHeight="1">
      <c r="A25" s="88"/>
      <c r="B25" s="659"/>
      <c r="C25" s="659"/>
      <c r="D25" s="660"/>
      <c r="E25" s="89">
        <v>0</v>
      </c>
      <c r="F25" s="90">
        <v>0</v>
      </c>
    </row>
    <row r="26" spans="1:6" ht="12" hidden="1" customHeight="1" thickBot="1">
      <c r="A26" s="88"/>
      <c r="B26" s="656"/>
      <c r="C26" s="657"/>
      <c r="D26" s="657"/>
      <c r="E26" s="89">
        <v>0</v>
      </c>
      <c r="F26" s="90">
        <v>0</v>
      </c>
    </row>
    <row r="27" spans="1:6" ht="12" hidden="1" customHeight="1" thickBot="1">
      <c r="A27" s="88"/>
      <c r="B27" s="656"/>
      <c r="C27" s="657"/>
      <c r="D27" s="657"/>
      <c r="E27" s="89">
        <v>0</v>
      </c>
      <c r="F27" s="90">
        <v>0</v>
      </c>
    </row>
    <row r="28" spans="1:6">
      <c r="A28" s="88" t="s">
        <v>213</v>
      </c>
      <c r="B28" s="661" t="s">
        <v>237</v>
      </c>
      <c r="C28" s="661"/>
      <c r="D28" s="674"/>
      <c r="E28" s="89">
        <v>0</v>
      </c>
      <c r="F28" s="90">
        <v>0</v>
      </c>
    </row>
    <row r="29" spans="1:6" ht="12.75" customHeight="1">
      <c r="A29" s="88" t="s">
        <v>50</v>
      </c>
      <c r="B29" s="659" t="s">
        <v>238</v>
      </c>
      <c r="C29" s="659"/>
      <c r="D29" s="659"/>
      <c r="E29" s="89">
        <v>0</v>
      </c>
      <c r="F29" s="90">
        <v>0</v>
      </c>
    </row>
    <row r="30" spans="1:6" ht="12.75" customHeight="1">
      <c r="A30" s="88"/>
      <c r="B30" s="659" t="s">
        <v>231</v>
      </c>
      <c r="C30" s="659"/>
      <c r="D30" s="659"/>
      <c r="E30" s="89">
        <v>0</v>
      </c>
      <c r="F30" s="90">
        <v>0</v>
      </c>
    </row>
    <row r="31" spans="1:6" ht="12.75" customHeight="1">
      <c r="A31" s="88"/>
      <c r="B31" s="659"/>
      <c r="C31" s="659"/>
      <c r="D31" s="660"/>
      <c r="E31" s="89">
        <v>0</v>
      </c>
      <c r="F31" s="90">
        <v>0</v>
      </c>
    </row>
    <row r="32" spans="1:6" ht="12.75" hidden="1" customHeight="1" thickBot="1">
      <c r="A32" s="88"/>
      <c r="B32" s="656"/>
      <c r="C32" s="657"/>
      <c r="D32" s="657"/>
      <c r="E32" s="89">
        <v>0</v>
      </c>
      <c r="F32" s="90">
        <v>0</v>
      </c>
    </row>
    <row r="33" spans="1:6" ht="12.75" hidden="1" customHeight="1" thickBot="1">
      <c r="A33" s="88"/>
      <c r="B33" s="656"/>
      <c r="C33" s="657"/>
      <c r="D33" s="657"/>
      <c r="E33" s="89">
        <v>0</v>
      </c>
      <c r="F33" s="90">
        <v>0</v>
      </c>
    </row>
    <row r="34" spans="1:6">
      <c r="A34" s="88" t="s">
        <v>212</v>
      </c>
      <c r="B34" s="658" t="s">
        <v>239</v>
      </c>
      <c r="C34" s="658"/>
      <c r="D34" s="658"/>
      <c r="E34" s="89">
        <v>0</v>
      </c>
      <c r="F34" s="90">
        <v>0</v>
      </c>
    </row>
    <row r="35" spans="1:6" ht="12.75" customHeight="1">
      <c r="A35" s="88"/>
      <c r="B35" s="659" t="s">
        <v>231</v>
      </c>
      <c r="C35" s="659"/>
      <c r="D35" s="659"/>
      <c r="E35" s="89">
        <v>0</v>
      </c>
      <c r="F35" s="90">
        <v>0</v>
      </c>
    </row>
    <row r="36" spans="1:6" ht="12.75" customHeight="1">
      <c r="A36" s="88"/>
      <c r="B36" s="659"/>
      <c r="C36" s="659"/>
      <c r="D36" s="660"/>
      <c r="E36" s="89">
        <v>0</v>
      </c>
      <c r="F36" s="90">
        <v>0</v>
      </c>
    </row>
    <row r="37" spans="1:6" ht="12.75" hidden="1" customHeight="1" thickBot="1">
      <c r="A37" s="88"/>
      <c r="B37" s="656"/>
      <c r="C37" s="657"/>
      <c r="D37" s="657"/>
      <c r="E37" s="89">
        <v>0</v>
      </c>
      <c r="F37" s="90">
        <v>0</v>
      </c>
    </row>
    <row r="38" spans="1:6" ht="12.75" hidden="1" customHeight="1" thickBot="1">
      <c r="A38" s="88"/>
      <c r="B38" s="656"/>
      <c r="C38" s="657"/>
      <c r="D38" s="657"/>
      <c r="E38" s="89">
        <v>0</v>
      </c>
      <c r="F38" s="90">
        <v>0</v>
      </c>
    </row>
    <row r="39" spans="1:6">
      <c r="A39" s="88" t="s">
        <v>219</v>
      </c>
      <c r="B39" s="658" t="s">
        <v>240</v>
      </c>
      <c r="C39" s="658"/>
      <c r="D39" s="658"/>
      <c r="E39" s="89">
        <v>0</v>
      </c>
      <c r="F39" s="90">
        <v>0</v>
      </c>
    </row>
    <row r="40" spans="1:6" ht="12.75" customHeight="1">
      <c r="A40" s="88"/>
      <c r="B40" s="659" t="s">
        <v>231</v>
      </c>
      <c r="C40" s="659"/>
      <c r="D40" s="659"/>
      <c r="E40" s="89">
        <v>0</v>
      </c>
      <c r="F40" s="90">
        <v>0</v>
      </c>
    </row>
    <row r="41" spans="1:6" ht="12.75" customHeight="1">
      <c r="A41" s="88"/>
      <c r="B41" s="666"/>
      <c r="C41" s="667"/>
      <c r="D41" s="667"/>
      <c r="E41" s="89">
        <v>0</v>
      </c>
      <c r="F41" s="90">
        <v>0</v>
      </c>
    </row>
    <row r="42" spans="1:6" ht="12.75" hidden="1" customHeight="1" thickBot="1">
      <c r="A42" s="88"/>
      <c r="B42" s="656"/>
      <c r="C42" s="657"/>
      <c r="D42" s="657"/>
      <c r="E42" s="89">
        <v>0</v>
      </c>
      <c r="F42" s="90">
        <v>0</v>
      </c>
    </row>
    <row r="43" spans="1:6" ht="12.75" hidden="1" customHeight="1" thickBot="1">
      <c r="A43" s="88"/>
      <c r="B43" s="659"/>
      <c r="C43" s="659"/>
      <c r="D43" s="660"/>
      <c r="E43" s="89">
        <v>0</v>
      </c>
      <c r="F43" s="90">
        <v>0</v>
      </c>
    </row>
    <row r="44" spans="1:6">
      <c r="A44" s="88" t="s">
        <v>241</v>
      </c>
      <c r="B44" s="658" t="s">
        <v>242</v>
      </c>
      <c r="C44" s="658"/>
      <c r="D44" s="658"/>
      <c r="E44" s="89">
        <v>0</v>
      </c>
      <c r="F44" s="90">
        <v>0</v>
      </c>
    </row>
    <row r="45" spans="1:6" ht="12.75" customHeight="1">
      <c r="A45" s="88"/>
      <c r="B45" s="659" t="s">
        <v>231</v>
      </c>
      <c r="C45" s="659"/>
      <c r="D45" s="659"/>
      <c r="E45" s="89">
        <v>0</v>
      </c>
      <c r="F45" s="90">
        <v>0</v>
      </c>
    </row>
    <row r="46" spans="1:6" ht="12.75" customHeight="1">
      <c r="A46" s="88"/>
      <c r="B46" s="659"/>
      <c r="C46" s="659"/>
      <c r="D46" s="660"/>
      <c r="E46" s="89">
        <v>0</v>
      </c>
      <c r="F46" s="90">
        <v>0</v>
      </c>
    </row>
    <row r="47" spans="1:6" ht="12.75" hidden="1" customHeight="1" thickBot="1">
      <c r="A47" s="88"/>
      <c r="B47" s="656"/>
      <c r="C47" s="657"/>
      <c r="D47" s="657"/>
      <c r="E47" s="89">
        <v>0</v>
      </c>
      <c r="F47" s="90">
        <v>0</v>
      </c>
    </row>
    <row r="48" spans="1:6" ht="12.75" hidden="1" customHeight="1" thickBot="1">
      <c r="A48" s="88"/>
      <c r="B48" s="656"/>
      <c r="C48" s="657"/>
      <c r="D48" s="657"/>
      <c r="E48" s="89">
        <v>0</v>
      </c>
      <c r="F48" s="90">
        <v>0</v>
      </c>
    </row>
    <row r="49" spans="1:6">
      <c r="A49" s="88" t="s">
        <v>243</v>
      </c>
      <c r="B49" s="658" t="s">
        <v>244</v>
      </c>
      <c r="C49" s="658"/>
      <c r="D49" s="658"/>
      <c r="E49" s="89">
        <v>0</v>
      </c>
      <c r="F49" s="90">
        <v>0</v>
      </c>
    </row>
    <row r="50" spans="1:6" ht="12.75" customHeight="1">
      <c r="A50" s="88"/>
      <c r="B50" s="659" t="s">
        <v>231</v>
      </c>
      <c r="C50" s="659"/>
      <c r="D50" s="659"/>
      <c r="E50" s="89">
        <v>0</v>
      </c>
      <c r="F50" s="90">
        <v>0</v>
      </c>
    </row>
    <row r="51" spans="1:6" ht="12.75" customHeight="1">
      <c r="A51" s="88"/>
      <c r="B51" s="659"/>
      <c r="C51" s="659"/>
      <c r="D51" s="660"/>
      <c r="E51" s="89">
        <v>0</v>
      </c>
      <c r="F51" s="90">
        <v>0</v>
      </c>
    </row>
    <row r="52" spans="1:6" ht="12.75" hidden="1" customHeight="1">
      <c r="A52" s="88"/>
      <c r="B52" s="656"/>
      <c r="C52" s="657"/>
      <c r="D52" s="657"/>
      <c r="E52" s="89">
        <v>0</v>
      </c>
      <c r="F52" s="90">
        <v>0</v>
      </c>
    </row>
    <row r="53" spans="1:6" ht="12.75" hidden="1" customHeight="1">
      <c r="A53" s="88"/>
      <c r="B53" s="656"/>
      <c r="C53" s="657"/>
      <c r="D53" s="657"/>
      <c r="E53" s="89">
        <v>0</v>
      </c>
      <c r="F53" s="90">
        <v>0</v>
      </c>
    </row>
    <row r="54" spans="1:6" ht="12.75" customHeight="1">
      <c r="A54" s="88" t="s">
        <v>245</v>
      </c>
      <c r="B54" s="659" t="s">
        <v>246</v>
      </c>
      <c r="C54" s="659"/>
      <c r="D54" s="659"/>
      <c r="E54" s="89">
        <v>0</v>
      </c>
      <c r="F54" s="90">
        <v>0</v>
      </c>
    </row>
    <row r="55" spans="1:6" ht="12.75" customHeight="1">
      <c r="A55" s="88"/>
      <c r="B55" s="659" t="s">
        <v>231</v>
      </c>
      <c r="C55" s="659"/>
      <c r="D55" s="659"/>
      <c r="E55" s="89">
        <v>0</v>
      </c>
      <c r="F55" s="90">
        <v>0</v>
      </c>
    </row>
    <row r="56" spans="1:6" ht="12.75" customHeight="1">
      <c r="A56" s="88"/>
      <c r="B56" s="659"/>
      <c r="C56" s="659"/>
      <c r="D56" s="660"/>
      <c r="E56" s="89">
        <v>0</v>
      </c>
      <c r="F56" s="90">
        <v>0</v>
      </c>
    </row>
    <row r="57" spans="1:6" ht="12.75" hidden="1" customHeight="1">
      <c r="A57" s="88"/>
      <c r="B57" s="656"/>
      <c r="C57" s="657"/>
      <c r="D57" s="657"/>
      <c r="E57" s="89">
        <v>0</v>
      </c>
      <c r="F57" s="90">
        <v>0</v>
      </c>
    </row>
    <row r="58" spans="1:6" ht="12.75" hidden="1" customHeight="1">
      <c r="A58" s="88"/>
      <c r="B58" s="656"/>
      <c r="C58" s="657"/>
      <c r="D58" s="657"/>
      <c r="E58" s="89">
        <v>0</v>
      </c>
      <c r="F58" s="90">
        <v>0</v>
      </c>
    </row>
    <row r="59" spans="1:6">
      <c r="A59" s="88" t="s">
        <v>247</v>
      </c>
      <c r="B59" s="658" t="s">
        <v>248</v>
      </c>
      <c r="C59" s="658"/>
      <c r="D59" s="658"/>
      <c r="E59" s="89">
        <v>0</v>
      </c>
      <c r="F59" s="90">
        <v>0</v>
      </c>
    </row>
    <row r="60" spans="1:6" ht="12.75" customHeight="1">
      <c r="A60" s="88"/>
      <c r="B60" s="659" t="s">
        <v>231</v>
      </c>
      <c r="C60" s="659"/>
      <c r="D60" s="659"/>
      <c r="E60" s="89">
        <v>0</v>
      </c>
      <c r="F60" s="90">
        <v>0</v>
      </c>
    </row>
    <row r="61" spans="1:6" ht="12.75" customHeight="1">
      <c r="A61" s="88"/>
      <c r="B61" s="659"/>
      <c r="C61" s="659"/>
      <c r="D61" s="660"/>
      <c r="E61" s="89">
        <v>0</v>
      </c>
      <c r="F61" s="90">
        <v>0</v>
      </c>
    </row>
    <row r="62" spans="1:6" ht="12.75" hidden="1" customHeight="1">
      <c r="A62" s="88"/>
      <c r="B62" s="656"/>
      <c r="C62" s="657"/>
      <c r="D62" s="657"/>
      <c r="E62" s="89">
        <v>0</v>
      </c>
      <c r="F62" s="90">
        <v>0</v>
      </c>
    </row>
    <row r="63" spans="1:6" ht="12.75" hidden="1" customHeight="1">
      <c r="A63" s="88"/>
      <c r="B63" s="656"/>
      <c r="C63" s="657"/>
      <c r="D63" s="657"/>
      <c r="E63" s="89">
        <v>0</v>
      </c>
      <c r="F63" s="90">
        <v>0</v>
      </c>
    </row>
    <row r="64" spans="1:6" ht="14.25" customHeight="1">
      <c r="A64" s="88" t="s">
        <v>249</v>
      </c>
      <c r="B64" s="664" t="s">
        <v>250</v>
      </c>
      <c r="C64" s="664"/>
      <c r="D64" s="665"/>
      <c r="E64" s="89">
        <v>0</v>
      </c>
      <c r="F64" s="90">
        <v>0</v>
      </c>
    </row>
    <row r="65" spans="1:6" ht="12.75" customHeight="1">
      <c r="A65" s="88" t="s">
        <v>50</v>
      </c>
      <c r="B65" s="659" t="s">
        <v>251</v>
      </c>
      <c r="C65" s="659"/>
      <c r="D65" s="659"/>
      <c r="E65" s="89">
        <v>0</v>
      </c>
      <c r="F65" s="90">
        <v>0</v>
      </c>
    </row>
    <row r="66" spans="1:6" ht="12.75" customHeight="1">
      <c r="A66" s="88"/>
      <c r="B66" s="659" t="s">
        <v>231</v>
      </c>
      <c r="C66" s="659"/>
      <c r="D66" s="659"/>
      <c r="E66" s="89">
        <v>0</v>
      </c>
      <c r="F66" s="90">
        <v>0</v>
      </c>
    </row>
    <row r="67" spans="1:6" ht="12.75" customHeight="1">
      <c r="A67" s="88"/>
      <c r="B67" s="659"/>
      <c r="C67" s="659"/>
      <c r="D67" s="660"/>
      <c r="E67" s="89">
        <v>0</v>
      </c>
      <c r="F67" s="90">
        <v>0</v>
      </c>
    </row>
    <row r="68" spans="1:6" ht="12.75" hidden="1" customHeight="1">
      <c r="A68" s="88"/>
      <c r="B68" s="656"/>
      <c r="C68" s="657"/>
      <c r="D68" s="657"/>
      <c r="E68" s="89">
        <v>0</v>
      </c>
      <c r="F68" s="90">
        <v>0</v>
      </c>
    </row>
    <row r="69" spans="1:6" ht="12.75" hidden="1" customHeight="1">
      <c r="A69" s="88"/>
      <c r="B69" s="656"/>
      <c r="C69" s="657"/>
      <c r="D69" s="657"/>
      <c r="E69" s="89">
        <v>0</v>
      </c>
      <c r="F69" s="90">
        <v>0</v>
      </c>
    </row>
    <row r="70" spans="1:6" ht="12.75" customHeight="1">
      <c r="A70" s="88" t="s">
        <v>212</v>
      </c>
      <c r="B70" s="659" t="s">
        <v>252</v>
      </c>
      <c r="C70" s="659"/>
      <c r="D70" s="659"/>
      <c r="E70" s="89">
        <v>0</v>
      </c>
      <c r="F70" s="90">
        <v>0</v>
      </c>
    </row>
    <row r="71" spans="1:6" ht="12.75" customHeight="1">
      <c r="A71" s="88"/>
      <c r="B71" s="659" t="s">
        <v>231</v>
      </c>
      <c r="C71" s="659"/>
      <c r="D71" s="659"/>
      <c r="E71" s="89">
        <v>0</v>
      </c>
      <c r="F71" s="90">
        <v>0</v>
      </c>
    </row>
    <row r="72" spans="1:6" ht="12.75" customHeight="1">
      <c r="A72" s="88"/>
      <c r="B72" s="659"/>
      <c r="C72" s="659"/>
      <c r="D72" s="660"/>
      <c r="E72" s="89">
        <v>0</v>
      </c>
      <c r="F72" s="90">
        <v>0</v>
      </c>
    </row>
    <row r="73" spans="1:6" ht="12.75" hidden="1" customHeight="1">
      <c r="A73" s="88"/>
      <c r="B73" s="656"/>
      <c r="C73" s="657"/>
      <c r="D73" s="657"/>
      <c r="E73" s="89">
        <v>0</v>
      </c>
      <c r="F73" s="90">
        <v>0</v>
      </c>
    </row>
    <row r="74" spans="1:6" ht="12.75" hidden="1" customHeight="1">
      <c r="A74" s="88"/>
      <c r="B74" s="656"/>
      <c r="C74" s="657"/>
      <c r="D74" s="657"/>
      <c r="E74" s="89">
        <v>0</v>
      </c>
      <c r="F74" s="90">
        <v>0</v>
      </c>
    </row>
    <row r="75" spans="1:6" s="92" customFormat="1" ht="15" customHeight="1">
      <c r="A75" s="88" t="s">
        <v>225</v>
      </c>
      <c r="B75" s="661" t="s">
        <v>253</v>
      </c>
      <c r="C75" s="661"/>
      <c r="D75" s="661"/>
      <c r="E75" s="89">
        <v>0</v>
      </c>
      <c r="F75" s="90">
        <v>0</v>
      </c>
    </row>
    <row r="76" spans="1:6" s="92" customFormat="1" ht="17.25" customHeight="1">
      <c r="A76" s="88" t="s">
        <v>50</v>
      </c>
      <c r="B76" s="658" t="s">
        <v>253</v>
      </c>
      <c r="C76" s="658"/>
      <c r="D76" s="658"/>
      <c r="E76" s="89">
        <v>0</v>
      </c>
      <c r="F76" s="90">
        <v>0</v>
      </c>
    </row>
    <row r="77" spans="1:6" ht="12.75" customHeight="1">
      <c r="A77" s="88"/>
      <c r="B77" s="659" t="s">
        <v>231</v>
      </c>
      <c r="C77" s="659"/>
      <c r="D77" s="659"/>
      <c r="E77" s="89">
        <v>0</v>
      </c>
      <c r="F77" s="90">
        <v>0</v>
      </c>
    </row>
    <row r="78" spans="1:6" ht="12.75" customHeight="1">
      <c r="A78" s="88"/>
      <c r="B78" s="659"/>
      <c r="C78" s="659"/>
      <c r="D78" s="660"/>
      <c r="E78" s="89">
        <v>0</v>
      </c>
      <c r="F78" s="90">
        <v>0</v>
      </c>
    </row>
    <row r="79" spans="1:6" ht="12.75" hidden="1" customHeight="1">
      <c r="A79" s="88"/>
      <c r="B79" s="656"/>
      <c r="C79" s="657"/>
      <c r="D79" s="657"/>
      <c r="E79" s="89">
        <v>0</v>
      </c>
      <c r="F79" s="90">
        <v>0</v>
      </c>
    </row>
    <row r="80" spans="1:6" ht="12.75" hidden="1" customHeight="1">
      <c r="A80" s="88"/>
      <c r="B80" s="656"/>
      <c r="C80" s="657"/>
      <c r="D80" s="657"/>
      <c r="E80" s="89">
        <v>0</v>
      </c>
      <c r="F80" s="90">
        <v>0</v>
      </c>
    </row>
    <row r="81" spans="1:10" s="92" customFormat="1" ht="15" customHeight="1">
      <c r="A81" s="88" t="s">
        <v>254</v>
      </c>
      <c r="B81" s="661" t="s">
        <v>255</v>
      </c>
      <c r="C81" s="661"/>
      <c r="D81" s="674"/>
      <c r="E81" s="89">
        <v>0</v>
      </c>
      <c r="F81" s="90">
        <v>0</v>
      </c>
    </row>
    <row r="82" spans="1:10" s="92" customFormat="1" ht="18" customHeight="1">
      <c r="A82" s="88" t="s">
        <v>50</v>
      </c>
      <c r="B82" s="658" t="s">
        <v>256</v>
      </c>
      <c r="C82" s="658"/>
      <c r="D82" s="658"/>
      <c r="E82" s="89">
        <v>0</v>
      </c>
      <c r="F82" s="90">
        <v>0</v>
      </c>
    </row>
    <row r="83" spans="1:10" ht="12.75" customHeight="1">
      <c r="A83" s="88"/>
      <c r="B83" s="659" t="s">
        <v>231</v>
      </c>
      <c r="C83" s="659"/>
      <c r="D83" s="659"/>
      <c r="E83" s="89">
        <v>0</v>
      </c>
      <c r="F83" s="90">
        <v>0</v>
      </c>
    </row>
    <row r="84" spans="1:10" ht="12.75" customHeight="1">
      <c r="A84" s="88"/>
      <c r="B84" s="659"/>
      <c r="C84" s="659"/>
      <c r="D84" s="660"/>
      <c r="E84" s="89">
        <v>0</v>
      </c>
      <c r="F84" s="90">
        <v>0</v>
      </c>
    </row>
    <row r="85" spans="1:10" ht="12.75" hidden="1" customHeight="1">
      <c r="A85" s="88"/>
      <c r="B85" s="656"/>
      <c r="C85" s="657"/>
      <c r="D85" s="657"/>
      <c r="E85" s="89">
        <v>0</v>
      </c>
      <c r="F85" s="90">
        <v>0</v>
      </c>
    </row>
    <row r="86" spans="1:10" ht="12.75" hidden="1" customHeight="1">
      <c r="A86" s="88"/>
      <c r="B86" s="656"/>
      <c r="C86" s="657"/>
      <c r="D86" s="657"/>
      <c r="E86" s="89">
        <v>0</v>
      </c>
      <c r="F86" s="90">
        <v>0</v>
      </c>
    </row>
    <row r="87" spans="1:10" s="92" customFormat="1" ht="15.75" customHeight="1">
      <c r="A87" s="88" t="s">
        <v>257</v>
      </c>
      <c r="B87" s="664" t="s">
        <v>258</v>
      </c>
      <c r="C87" s="664"/>
      <c r="D87" s="665"/>
      <c r="E87" s="89">
        <v>0</v>
      </c>
      <c r="F87" s="90">
        <v>0</v>
      </c>
      <c r="G87" s="10"/>
    </row>
    <row r="88" spans="1:10" s="92" customFormat="1" ht="15" customHeight="1">
      <c r="A88" s="88" t="s">
        <v>36</v>
      </c>
      <c r="B88" s="659" t="s">
        <v>256</v>
      </c>
      <c r="C88" s="659"/>
      <c r="D88" s="659"/>
      <c r="E88" s="89">
        <v>0</v>
      </c>
      <c r="F88" s="90">
        <v>0</v>
      </c>
      <c r="J88" s="93"/>
    </row>
    <row r="89" spans="1:10" ht="12.75" customHeight="1">
      <c r="A89" s="88"/>
      <c r="B89" s="659" t="s">
        <v>231</v>
      </c>
      <c r="C89" s="659"/>
      <c r="D89" s="659"/>
      <c r="E89" s="89">
        <v>0</v>
      </c>
      <c r="F89" s="90">
        <v>0</v>
      </c>
    </row>
    <row r="90" spans="1:10" ht="12.75" customHeight="1">
      <c r="A90" s="387"/>
      <c r="B90" s="676"/>
      <c r="C90" s="676"/>
      <c r="D90" s="677"/>
      <c r="E90" s="89">
        <v>0</v>
      </c>
      <c r="F90" s="90">
        <v>0</v>
      </c>
    </row>
    <row r="91" spans="1:10" ht="12.75" hidden="1" customHeight="1">
      <c r="A91" s="348"/>
      <c r="B91" s="678"/>
      <c r="C91" s="678"/>
      <c r="D91" s="678"/>
      <c r="E91" s="298"/>
      <c r="F91" s="349"/>
    </row>
    <row r="92" spans="1:10" ht="12.75" hidden="1" customHeight="1">
      <c r="A92" s="348"/>
      <c r="B92" s="678"/>
      <c r="C92" s="678"/>
      <c r="D92" s="678"/>
      <c r="E92" s="347"/>
      <c r="F92" s="349"/>
    </row>
    <row r="93" spans="1:10" ht="12.75" customHeight="1">
      <c r="A93" s="75"/>
      <c r="B93" s="75"/>
      <c r="C93" s="95"/>
      <c r="D93" s="95"/>
      <c r="E93" s="96"/>
      <c r="F93" s="94"/>
    </row>
    <row r="94" spans="1:10">
      <c r="A94" s="97"/>
      <c r="B94" s="97"/>
      <c r="C94" s="97"/>
      <c r="D94" s="97"/>
      <c r="E94" s="97"/>
      <c r="F94" s="94"/>
    </row>
    <row r="95" spans="1:10">
      <c r="A95" s="445"/>
      <c r="B95" s="445"/>
      <c r="C95" s="445"/>
      <c r="D95" s="445"/>
      <c r="E95" s="445"/>
      <c r="F95" s="445"/>
    </row>
    <row r="96" spans="1:10" ht="15">
      <c r="A96" s="452" t="s">
        <v>451</v>
      </c>
      <c r="B96" s="675" t="str">
        <f>'NAZWA JEDNOSTKI,SPORZĄDZIŁ,DATA'!H3</f>
        <v>Barbara Flidrzyńska</v>
      </c>
      <c r="C96" s="675"/>
      <c r="D96" s="467" t="str">
        <f>'NAZWA JEDNOSTKI,SPORZĄDZIŁ,DATA'!I3</f>
        <v>2022.02.24</v>
      </c>
      <c r="E96" s="453"/>
      <c r="F96" s="453"/>
    </row>
    <row r="97" spans="1:6" ht="13.5" customHeight="1">
      <c r="A97" s="409" t="s">
        <v>424</v>
      </c>
      <c r="B97" s="459" t="s">
        <v>421</v>
      </c>
      <c r="C97" s="459"/>
      <c r="D97" s="459" t="s">
        <v>147</v>
      </c>
      <c r="E97" s="410"/>
      <c r="F97" s="410"/>
    </row>
    <row r="98" spans="1:6" ht="17.25" customHeight="1">
      <c r="A98" s="80"/>
      <c r="B98" s="80"/>
      <c r="C98" s="80"/>
      <c r="D98" s="80"/>
      <c r="E98" s="80"/>
      <c r="F98" s="98"/>
    </row>
    <row r="99" spans="1:6">
      <c r="A99" s="80"/>
      <c r="B99" s="80"/>
      <c r="C99" s="80"/>
      <c r="D99" s="80"/>
      <c r="E99" s="80"/>
      <c r="F99" s="80"/>
    </row>
    <row r="100" spans="1:6">
      <c r="A100" s="80"/>
      <c r="B100" s="80"/>
      <c r="C100" s="80"/>
      <c r="D100" s="80"/>
      <c r="E100" s="80"/>
      <c r="F100" s="80"/>
    </row>
    <row r="102" spans="1:6" ht="15">
      <c r="B102" t="s">
        <v>441</v>
      </c>
    </row>
    <row r="103" spans="1:6" ht="15">
      <c r="B103" t="s">
        <v>442</v>
      </c>
    </row>
  </sheetData>
  <sheetProtection selectLockedCells="1" selectUnlockedCells="1"/>
  <mergeCells count="91"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E1:F1"/>
    <mergeCell ref="E2:F2"/>
    <mergeCell ref="A5:F5"/>
    <mergeCell ref="A6:D6"/>
    <mergeCell ref="B7:D7"/>
    <mergeCell ref="A1:D2"/>
    <mergeCell ref="B62:D62"/>
    <mergeCell ref="B63:D63"/>
    <mergeCell ref="B68:D68"/>
    <mergeCell ref="B69:D69"/>
    <mergeCell ref="B73:D73"/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5" zoomScaleNormal="75" zoomScaleSheetLayoutView="100" workbookViewId="0">
      <selection activeCell="K16" sqref="K16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8" width="16.7109375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511" t="str">
        <f>'NAZWA JEDNOSTKI,SPORZĄDZIŁ,DATA'!B3</f>
        <v>XX Liceum Ogólnokształcące                               im. Juliusza Słowackiego</v>
      </c>
      <c r="C1" s="511"/>
    </row>
    <row r="2" spans="1:14" ht="21.95" customHeight="1">
      <c r="B2" s="511"/>
      <c r="C2" s="511"/>
    </row>
    <row r="4" spans="1:14" ht="15.75">
      <c r="A4" s="124"/>
      <c r="B4" s="530" t="s">
        <v>429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</row>
    <row r="6" spans="1:14" ht="15.75" thickBot="1"/>
    <row r="7" spans="1:14" ht="15.75">
      <c r="B7" s="531" t="s">
        <v>0</v>
      </c>
      <c r="C7" s="533" t="s">
        <v>1</v>
      </c>
      <c r="D7" s="533" t="s">
        <v>2</v>
      </c>
      <c r="E7" s="533" t="s">
        <v>3</v>
      </c>
      <c r="F7" s="533"/>
      <c r="G7" s="533"/>
      <c r="H7" s="533"/>
      <c r="I7" s="533" t="s">
        <v>4</v>
      </c>
      <c r="J7" s="533"/>
      <c r="K7" s="533"/>
      <c r="L7" s="533"/>
      <c r="M7" s="535" t="s">
        <v>5</v>
      </c>
      <c r="N7" s="528" t="s">
        <v>465</v>
      </c>
    </row>
    <row r="8" spans="1:14" ht="98.25" customHeight="1" thickBot="1">
      <c r="B8" s="532"/>
      <c r="C8" s="534"/>
      <c r="D8" s="534"/>
      <c r="E8" s="371" t="s">
        <v>6</v>
      </c>
      <c r="F8" s="371" t="s">
        <v>7</v>
      </c>
      <c r="G8" s="371" t="s">
        <v>379</v>
      </c>
      <c r="H8" s="371" t="s">
        <v>8</v>
      </c>
      <c r="I8" s="371" t="s">
        <v>6</v>
      </c>
      <c r="J8" s="371" t="s">
        <v>9</v>
      </c>
      <c r="K8" s="371" t="s">
        <v>379</v>
      </c>
      <c r="L8" s="371" t="s">
        <v>8</v>
      </c>
      <c r="M8" s="536"/>
      <c r="N8" s="529"/>
    </row>
    <row r="9" spans="1:14" ht="30" customHeight="1">
      <c r="B9" s="159" t="s">
        <v>11</v>
      </c>
      <c r="C9" s="246" t="s">
        <v>12</v>
      </c>
      <c r="D9" s="478">
        <f t="shared" ref="D9:F9" si="0">D10+D12+D13+D14+D15</f>
        <v>3852771.4499999997</v>
      </c>
      <c r="E9" s="478">
        <f t="shared" si="0"/>
        <v>0</v>
      </c>
      <c r="F9" s="478">
        <f t="shared" si="0"/>
        <v>8757.31</v>
      </c>
      <c r="G9" s="478">
        <f>G10+G12+G13+G14+G15</f>
        <v>0</v>
      </c>
      <c r="H9" s="478">
        <f>H10+H12+H13+H14+H15</f>
        <v>9393413.75</v>
      </c>
      <c r="I9" s="478">
        <f t="shared" ref="I9:L9" si="1">I10+I12+I13+I14+I15</f>
        <v>0</v>
      </c>
      <c r="J9" s="478">
        <f t="shared" si="1"/>
        <v>10709.42</v>
      </c>
      <c r="K9" s="478">
        <f t="shared" si="1"/>
        <v>0</v>
      </c>
      <c r="L9" s="478">
        <f t="shared" si="1"/>
        <v>0</v>
      </c>
      <c r="M9" s="419">
        <f>D9+E9+F9+G9+H9-I9-J9-K9-L9</f>
        <v>13244233.09</v>
      </c>
      <c r="N9" s="423">
        <f>M9-'Tabela 1.1.2 '!M9</f>
        <v>11492213.16</v>
      </c>
    </row>
    <row r="10" spans="1:14" ht="35.25" customHeight="1">
      <c r="B10" s="373" t="s">
        <v>13</v>
      </c>
      <c r="C10" s="131" t="s">
        <v>14</v>
      </c>
      <c r="D10" s="300">
        <v>0</v>
      </c>
      <c r="E10" s="300">
        <v>0</v>
      </c>
      <c r="F10" s="300">
        <v>0</v>
      </c>
      <c r="G10" s="300"/>
      <c r="H10" s="300">
        <v>9376915</v>
      </c>
      <c r="I10" s="300">
        <v>0</v>
      </c>
      <c r="J10" s="300">
        <v>0</v>
      </c>
      <c r="K10" s="300">
        <v>0</v>
      </c>
      <c r="L10" s="300">
        <v>0</v>
      </c>
      <c r="M10" s="419">
        <f t="shared" ref="M10:M18" si="2">D10+E10+F10+G10+H10-I10-J10-K10-L10</f>
        <v>9376915</v>
      </c>
      <c r="N10" s="424">
        <f>M10-'Tabela 1.1.2 '!M10</f>
        <v>9376915</v>
      </c>
    </row>
    <row r="11" spans="1:14" ht="54" customHeight="1">
      <c r="B11" s="373" t="s">
        <v>15</v>
      </c>
      <c r="C11" s="131" t="s">
        <v>16</v>
      </c>
      <c r="D11" s="300">
        <v>0</v>
      </c>
      <c r="E11" s="300">
        <v>0</v>
      </c>
      <c r="F11" s="300">
        <v>0</v>
      </c>
      <c r="G11" s="300">
        <v>0</v>
      </c>
      <c r="H11" s="300">
        <v>0</v>
      </c>
      <c r="I11" s="300">
        <v>0</v>
      </c>
      <c r="J11" s="300">
        <v>0</v>
      </c>
      <c r="K11" s="300">
        <v>0</v>
      </c>
      <c r="L11" s="300">
        <v>0</v>
      </c>
      <c r="M11" s="419">
        <f t="shared" si="2"/>
        <v>0</v>
      </c>
      <c r="N11" s="424">
        <f>M11</f>
        <v>0</v>
      </c>
    </row>
    <row r="12" spans="1:14" ht="42" customHeight="1">
      <c r="B12" s="373" t="s">
        <v>17</v>
      </c>
      <c r="C12" s="131" t="s">
        <v>430</v>
      </c>
      <c r="D12" s="300">
        <v>3097972.32</v>
      </c>
      <c r="E12" s="300">
        <v>0</v>
      </c>
      <c r="F12" s="300">
        <v>0</v>
      </c>
      <c r="G12" s="300">
        <v>0</v>
      </c>
      <c r="H12" s="300">
        <v>0</v>
      </c>
      <c r="I12" s="300">
        <v>0</v>
      </c>
      <c r="J12" s="300">
        <v>0</v>
      </c>
      <c r="K12" s="300">
        <v>0</v>
      </c>
      <c r="L12" s="300">
        <v>0</v>
      </c>
      <c r="M12" s="419">
        <f t="shared" si="2"/>
        <v>3097972.32</v>
      </c>
      <c r="N12" s="424">
        <f>M12-'Tabela 1.1.2 '!M11</f>
        <v>2114114.15</v>
      </c>
    </row>
    <row r="13" spans="1:14" ht="36.75" customHeight="1">
      <c r="B13" s="373" t="s">
        <v>18</v>
      </c>
      <c r="C13" s="131" t="s">
        <v>19</v>
      </c>
      <c r="D13" s="300">
        <v>43701.279999999999</v>
      </c>
      <c r="E13" s="300">
        <v>0</v>
      </c>
      <c r="F13" s="300">
        <v>0</v>
      </c>
      <c r="G13" s="300">
        <v>0</v>
      </c>
      <c r="H13" s="300">
        <v>0</v>
      </c>
      <c r="I13" s="300">
        <v>0</v>
      </c>
      <c r="J13" s="300">
        <v>0</v>
      </c>
      <c r="K13" s="300">
        <v>0</v>
      </c>
      <c r="L13" s="300">
        <v>0</v>
      </c>
      <c r="M13" s="419">
        <f t="shared" si="2"/>
        <v>43701.279999999999</v>
      </c>
      <c r="N13" s="424">
        <f>M13-'Tabela 1.1.2 '!M12</f>
        <v>1184.0099999999948</v>
      </c>
    </row>
    <row r="14" spans="1:14" ht="34.5" customHeight="1">
      <c r="B14" s="373" t="s">
        <v>20</v>
      </c>
      <c r="C14" s="131" t="s">
        <v>21</v>
      </c>
      <c r="D14" s="300">
        <v>0</v>
      </c>
      <c r="E14" s="300">
        <v>0</v>
      </c>
      <c r="F14" s="300">
        <v>0</v>
      </c>
      <c r="G14" s="300">
        <v>0</v>
      </c>
      <c r="H14" s="300">
        <v>0</v>
      </c>
      <c r="I14" s="300">
        <v>0</v>
      </c>
      <c r="J14" s="300">
        <v>0</v>
      </c>
      <c r="K14" s="300">
        <v>0</v>
      </c>
      <c r="L14" s="300">
        <v>0</v>
      </c>
      <c r="M14" s="419">
        <f t="shared" si="2"/>
        <v>0</v>
      </c>
      <c r="N14" s="424">
        <f>M14-'Tabela 1.1.2 '!M13</f>
        <v>0</v>
      </c>
    </row>
    <row r="15" spans="1:14" ht="35.25" customHeight="1">
      <c r="B15" s="373" t="s">
        <v>22</v>
      </c>
      <c r="C15" s="131" t="s">
        <v>23</v>
      </c>
      <c r="D15" s="300">
        <v>711097.85</v>
      </c>
      <c r="E15" s="300">
        <v>0</v>
      </c>
      <c r="F15" s="300">
        <v>8757.31</v>
      </c>
      <c r="G15" s="300">
        <v>0</v>
      </c>
      <c r="H15" s="300">
        <v>16498.75</v>
      </c>
      <c r="I15" s="300">
        <v>0</v>
      </c>
      <c r="J15" s="300">
        <v>10709.42</v>
      </c>
      <c r="K15" s="300">
        <v>0</v>
      </c>
      <c r="L15" s="300"/>
      <c r="M15" s="419">
        <f t="shared" si="2"/>
        <v>725644.49</v>
      </c>
      <c r="N15" s="424">
        <f>M15-'Tabela 1.1.2 '!M14</f>
        <v>0</v>
      </c>
    </row>
    <row r="16" spans="1:14" ht="35.25" customHeight="1">
      <c r="B16" s="374" t="s">
        <v>28</v>
      </c>
      <c r="C16" s="178" t="s">
        <v>175</v>
      </c>
      <c r="D16" s="300">
        <v>0</v>
      </c>
      <c r="E16" s="413">
        <v>0</v>
      </c>
      <c r="F16" s="413">
        <v>0</v>
      </c>
      <c r="G16" s="300">
        <v>0</v>
      </c>
      <c r="H16" s="413">
        <v>0</v>
      </c>
      <c r="I16" s="413">
        <v>0</v>
      </c>
      <c r="J16" s="413">
        <v>0</v>
      </c>
      <c r="K16" s="413">
        <v>0</v>
      </c>
      <c r="L16" s="413">
        <v>0</v>
      </c>
      <c r="M16" s="419">
        <f t="shared" si="2"/>
        <v>0</v>
      </c>
      <c r="N16" s="424">
        <f>M16</f>
        <v>0</v>
      </c>
    </row>
    <row r="17" spans="2:14" ht="35.25" customHeight="1">
      <c r="B17" s="373" t="s">
        <v>55</v>
      </c>
      <c r="C17" s="131" t="s">
        <v>311</v>
      </c>
      <c r="D17" s="300">
        <v>0</v>
      </c>
      <c r="E17" s="413">
        <v>0</v>
      </c>
      <c r="F17" s="413">
        <v>0</v>
      </c>
      <c r="G17" s="300">
        <v>0</v>
      </c>
      <c r="H17" s="413">
        <v>0</v>
      </c>
      <c r="I17" s="413">
        <v>0</v>
      </c>
      <c r="J17" s="413">
        <v>0</v>
      </c>
      <c r="K17" s="413">
        <v>0</v>
      </c>
      <c r="L17" s="413">
        <v>0</v>
      </c>
      <c r="M17" s="419">
        <f t="shared" si="2"/>
        <v>0</v>
      </c>
      <c r="N17" s="424">
        <f>M17</f>
        <v>0</v>
      </c>
    </row>
    <row r="18" spans="2:14" ht="37.5" customHeight="1" thickBot="1">
      <c r="B18" s="179" t="s">
        <v>57</v>
      </c>
      <c r="C18" s="163" t="s">
        <v>24</v>
      </c>
      <c r="D18" s="300">
        <v>44901.7</v>
      </c>
      <c r="E18" s="413">
        <v>0</v>
      </c>
      <c r="F18" s="413">
        <v>0</v>
      </c>
      <c r="G18" s="300">
        <v>0</v>
      </c>
      <c r="H18" s="413">
        <v>0</v>
      </c>
      <c r="I18" s="413">
        <v>0</v>
      </c>
      <c r="J18" s="413">
        <v>0</v>
      </c>
      <c r="K18" s="413">
        <v>0</v>
      </c>
      <c r="L18" s="413">
        <v>0</v>
      </c>
      <c r="M18" s="419">
        <f t="shared" si="2"/>
        <v>44901.7</v>
      </c>
      <c r="N18" s="424">
        <f>M18-'Tabela 1.1.2 '!M15</f>
        <v>0</v>
      </c>
    </row>
    <row r="19" spans="2:14" ht="35.25" customHeight="1" thickBot="1">
      <c r="B19" s="524" t="s">
        <v>348</v>
      </c>
      <c r="C19" s="525"/>
      <c r="D19" s="260">
        <f>D9+D16+D17+D18</f>
        <v>3897673.15</v>
      </c>
      <c r="E19" s="260">
        <f t="shared" ref="E19:L19" si="3">E9+E16+E17+E18</f>
        <v>0</v>
      </c>
      <c r="F19" s="260">
        <f t="shared" si="3"/>
        <v>8757.31</v>
      </c>
      <c r="G19" s="260">
        <f t="shared" si="3"/>
        <v>0</v>
      </c>
      <c r="H19" s="260">
        <f t="shared" si="3"/>
        <v>9393413.75</v>
      </c>
      <c r="I19" s="260">
        <f t="shared" si="3"/>
        <v>0</v>
      </c>
      <c r="J19" s="260">
        <f t="shared" si="3"/>
        <v>10709.42</v>
      </c>
      <c r="K19" s="260">
        <f t="shared" si="3"/>
        <v>0</v>
      </c>
      <c r="L19" s="260">
        <f t="shared" si="3"/>
        <v>0</v>
      </c>
      <c r="M19" s="420">
        <f>M9+M16+M17+M18</f>
        <v>13289134.789999999</v>
      </c>
      <c r="N19" s="424">
        <f>N9+N16+N17+N18</f>
        <v>11492213.16</v>
      </c>
    </row>
    <row r="20" spans="2:14" ht="54.75" customHeight="1" thickBot="1">
      <c r="B20" s="526" t="s">
        <v>347</v>
      </c>
      <c r="C20" s="527"/>
      <c r="D20" s="414" t="s">
        <v>308</v>
      </c>
      <c r="E20" s="415" t="s">
        <v>308</v>
      </c>
      <c r="F20" s="415" t="s">
        <v>308</v>
      </c>
      <c r="G20" s="416">
        <v>0</v>
      </c>
      <c r="H20" s="415" t="s">
        <v>308</v>
      </c>
      <c r="I20" s="415" t="s">
        <v>308</v>
      </c>
      <c r="J20" s="415" t="s">
        <v>308</v>
      </c>
      <c r="K20" s="417">
        <v>0</v>
      </c>
      <c r="L20" s="415" t="s">
        <v>308</v>
      </c>
      <c r="M20" s="421" t="s">
        <v>308</v>
      </c>
      <c r="N20" s="422" t="s">
        <v>308</v>
      </c>
    </row>
    <row r="22" spans="2:14">
      <c r="B22" t="s">
        <v>380</v>
      </c>
    </row>
    <row r="23" spans="2:14">
      <c r="B23" t="s">
        <v>396</v>
      </c>
    </row>
    <row r="24" spans="2:14">
      <c r="B24" t="s">
        <v>397</v>
      </c>
    </row>
    <row r="31" spans="2:14">
      <c r="C31" s="168" t="str">
        <f>'NAZWA JEDNOSTKI,SPORZĄDZIŁ,DATA'!H3</f>
        <v>Barbara Flidrzyńska</v>
      </c>
      <c r="D31" s="438" t="str">
        <f>'NAZWA JEDNOSTKI,SPORZĄDZIŁ,DATA'!I3</f>
        <v>2022.02.24</v>
      </c>
    </row>
    <row r="32" spans="2:14">
      <c r="C32" t="s">
        <v>437</v>
      </c>
      <c r="D32" t="s">
        <v>436</v>
      </c>
    </row>
    <row r="37" spans="3:3">
      <c r="C37" t="s">
        <v>441</v>
      </c>
    </row>
    <row r="38" spans="3:3">
      <c r="C38" t="s">
        <v>442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Normal="100" zoomScaleSheetLayoutView="100" workbookViewId="0">
      <selection activeCell="E19" sqref="E19"/>
    </sheetView>
  </sheetViews>
  <sheetFormatPr defaultRowHeight="12.75"/>
  <cols>
    <col min="1" max="1" width="4.42578125" style="12" customWidth="1"/>
    <col min="2" max="2" width="13" style="12" customWidth="1"/>
    <col min="3" max="3" width="15.7109375" style="12" customWidth="1"/>
    <col min="4" max="4" width="43.5703125" style="12" customWidth="1"/>
    <col min="5" max="5" width="23" style="12" customWidth="1"/>
    <col min="6" max="6" width="9.140625" style="12"/>
    <col min="7" max="7" width="11.5703125" style="12" customWidth="1"/>
    <col min="8" max="9" width="9.140625" style="12"/>
    <col min="10" max="10" width="11.7109375" style="12" bestFit="1" customWidth="1"/>
    <col min="11" max="11" width="9.140625" style="12"/>
    <col min="12" max="12" width="9.5703125" style="12" bestFit="1" customWidth="1"/>
    <col min="13" max="14" width="10.5703125" style="12" bestFit="1" customWidth="1"/>
    <col min="15" max="16384" width="9.140625" style="12"/>
  </cols>
  <sheetData>
    <row r="1" spans="1:8" ht="21.95" customHeight="1">
      <c r="A1" s="601" t="str">
        <f>'NAZWA JEDNOSTKI,SPORZĄDZIŁ,DATA'!B3</f>
        <v>XX Liceum Ogólnokształcące                               im. Juliusza Słowackiego</v>
      </c>
      <c r="B1" s="601"/>
      <c r="C1" s="601"/>
      <c r="D1" s="601"/>
      <c r="E1" s="201" t="s">
        <v>401</v>
      </c>
    </row>
    <row r="2" spans="1:8" ht="21.95" customHeight="1">
      <c r="A2" s="601"/>
      <c r="B2" s="601"/>
      <c r="C2" s="601"/>
      <c r="D2" s="601"/>
      <c r="E2" s="201"/>
    </row>
    <row r="3" spans="1:8" ht="17.25" customHeight="1">
      <c r="A3" s="363"/>
      <c r="B3" s="363"/>
      <c r="C3" s="363"/>
      <c r="D3" s="363"/>
      <c r="E3" s="363"/>
      <c r="F3" s="70"/>
      <c r="G3" s="82"/>
      <c r="H3" s="82"/>
    </row>
    <row r="4" spans="1:8" ht="18.75" customHeight="1">
      <c r="A4" s="99"/>
      <c r="B4" s="99"/>
      <c r="C4" s="99"/>
      <c r="D4" s="99"/>
      <c r="E4" s="99"/>
      <c r="F4" s="99"/>
      <c r="G4" s="99"/>
      <c r="H4" s="72"/>
    </row>
    <row r="5" spans="1:8" ht="33.75" customHeight="1">
      <c r="A5" s="695" t="s">
        <v>259</v>
      </c>
      <c r="B5" s="695"/>
      <c r="C5" s="695"/>
      <c r="D5" s="695"/>
      <c r="E5" s="695"/>
      <c r="F5" s="72"/>
      <c r="G5" s="72"/>
      <c r="H5" s="72"/>
    </row>
    <row r="6" spans="1:8" ht="12.75" customHeight="1">
      <c r="A6" s="696" t="s">
        <v>78</v>
      </c>
      <c r="B6" s="696"/>
      <c r="C6" s="696"/>
      <c r="D6" s="696"/>
      <c r="E6" s="86" t="s">
        <v>480</v>
      </c>
    </row>
    <row r="7" spans="1:8" ht="15.75" customHeight="1">
      <c r="A7" s="73" t="s">
        <v>11</v>
      </c>
      <c r="B7" s="688" t="s">
        <v>260</v>
      </c>
      <c r="C7" s="688"/>
      <c r="D7" s="688"/>
      <c r="E7" s="341">
        <v>0</v>
      </c>
    </row>
    <row r="8" spans="1:8" ht="15.75" customHeight="1">
      <c r="A8" s="74" t="s">
        <v>17</v>
      </c>
      <c r="B8" s="683" t="s">
        <v>261</v>
      </c>
      <c r="C8" s="683"/>
      <c r="D8" s="683"/>
      <c r="E8" s="341">
        <v>0</v>
      </c>
    </row>
    <row r="9" spans="1:8" ht="17.25" customHeight="1">
      <c r="A9" s="74"/>
      <c r="B9" s="659" t="s">
        <v>231</v>
      </c>
      <c r="C9" s="659"/>
      <c r="D9" s="659"/>
      <c r="E9" s="341">
        <v>0</v>
      </c>
    </row>
    <row r="10" spans="1:8" ht="13.5" customHeight="1">
      <c r="A10" s="74"/>
      <c r="B10" s="690"/>
      <c r="C10" s="690"/>
      <c r="D10" s="690"/>
      <c r="E10" s="341">
        <v>0</v>
      </c>
      <c r="F10" s="100"/>
    </row>
    <row r="11" spans="1:8" ht="13.5" customHeight="1">
      <c r="A11" s="350"/>
      <c r="B11" s="690"/>
      <c r="C11" s="690"/>
      <c r="D11" s="691"/>
      <c r="E11" s="341">
        <v>0</v>
      </c>
      <c r="F11" s="100"/>
    </row>
    <row r="12" spans="1:8" ht="15.75" customHeight="1">
      <c r="A12" s="74" t="s">
        <v>20</v>
      </c>
      <c r="B12" s="692" t="s">
        <v>262</v>
      </c>
      <c r="C12" s="692"/>
      <c r="D12" s="692"/>
      <c r="E12" s="341">
        <v>0</v>
      </c>
    </row>
    <row r="13" spans="1:8" ht="16.5" customHeight="1">
      <c r="A13" s="74"/>
      <c r="B13" s="659" t="s">
        <v>231</v>
      </c>
      <c r="C13" s="659"/>
      <c r="D13" s="659"/>
      <c r="E13" s="341">
        <v>0</v>
      </c>
    </row>
    <row r="14" spans="1:8" ht="13.5" customHeight="1">
      <c r="A14" s="74"/>
      <c r="B14" s="683"/>
      <c r="C14" s="683"/>
      <c r="D14" s="687"/>
      <c r="E14" s="341">
        <v>0</v>
      </c>
      <c r="F14" s="100"/>
    </row>
    <row r="15" spans="1:8" ht="13.5" customHeight="1">
      <c r="A15" s="74"/>
      <c r="B15" s="681"/>
      <c r="C15" s="682"/>
      <c r="D15" s="682"/>
      <c r="E15" s="341">
        <v>0</v>
      </c>
      <c r="F15" s="100"/>
    </row>
    <row r="16" spans="1:8" ht="31.5" customHeight="1">
      <c r="A16" s="386" t="s">
        <v>116</v>
      </c>
      <c r="B16" s="687" t="s">
        <v>263</v>
      </c>
      <c r="C16" s="693"/>
      <c r="D16" s="694"/>
      <c r="E16" s="341">
        <v>0</v>
      </c>
    </row>
    <row r="17" spans="1:10" ht="16.5" customHeight="1">
      <c r="A17" s="74"/>
      <c r="B17" s="659" t="s">
        <v>231</v>
      </c>
      <c r="C17" s="659"/>
      <c r="D17" s="659"/>
      <c r="E17" s="341">
        <v>0</v>
      </c>
    </row>
    <row r="18" spans="1:10" ht="13.5" customHeight="1">
      <c r="A18" s="74"/>
      <c r="B18" s="685"/>
      <c r="C18" s="685"/>
      <c r="D18" s="686"/>
      <c r="E18" s="341">
        <v>0</v>
      </c>
      <c r="F18" s="100"/>
    </row>
    <row r="19" spans="1:10" ht="13.5" customHeight="1">
      <c r="A19" s="350"/>
      <c r="B19" s="666"/>
      <c r="C19" s="667"/>
      <c r="D19" s="667"/>
      <c r="E19" s="341">
        <v>0</v>
      </c>
      <c r="F19" s="100"/>
    </row>
    <row r="20" spans="1:10" ht="13.5" customHeight="1">
      <c r="A20" s="350"/>
      <c r="B20" s="679"/>
      <c r="C20" s="679"/>
      <c r="D20" s="680"/>
      <c r="E20" s="341">
        <v>0</v>
      </c>
      <c r="F20" s="100"/>
    </row>
    <row r="21" spans="1:10" ht="15.75">
      <c r="A21" s="74" t="s">
        <v>118</v>
      </c>
      <c r="B21" s="684" t="s">
        <v>264</v>
      </c>
      <c r="C21" s="684"/>
      <c r="D21" s="684"/>
      <c r="E21" s="341">
        <v>0</v>
      </c>
      <c r="J21" s="354"/>
    </row>
    <row r="22" spans="1:10" ht="12.75" customHeight="1">
      <c r="A22" s="74"/>
      <c r="B22" s="659" t="s">
        <v>231</v>
      </c>
      <c r="C22" s="659"/>
      <c r="D22" s="659"/>
      <c r="E22" s="341">
        <v>0</v>
      </c>
    </row>
    <row r="23" spans="1:10" ht="13.5" customHeight="1">
      <c r="A23" s="74"/>
      <c r="B23" s="685"/>
      <c r="C23" s="685"/>
      <c r="D23" s="686"/>
      <c r="E23" s="341">
        <v>0</v>
      </c>
      <c r="F23" s="100"/>
    </row>
    <row r="24" spans="1:10" ht="13.5" customHeight="1">
      <c r="A24" s="74"/>
      <c r="B24" s="681"/>
      <c r="C24" s="682"/>
      <c r="D24" s="682"/>
      <c r="E24" s="341">
        <v>0</v>
      </c>
      <c r="F24" s="100"/>
    </row>
    <row r="25" spans="1:10" ht="13.5" customHeight="1">
      <c r="A25" s="74"/>
      <c r="B25" s="666"/>
      <c r="C25" s="667"/>
      <c r="D25" s="667"/>
      <c r="E25" s="341">
        <v>0</v>
      </c>
      <c r="F25" s="100"/>
    </row>
    <row r="26" spans="1:10" ht="14.25" customHeight="1">
      <c r="A26" s="74" t="s">
        <v>126</v>
      </c>
      <c r="B26" s="683" t="s">
        <v>265</v>
      </c>
      <c r="C26" s="683"/>
      <c r="D26" s="683"/>
      <c r="E26" s="341">
        <v>0</v>
      </c>
    </row>
    <row r="27" spans="1:10" ht="12.75" customHeight="1">
      <c r="A27" s="74"/>
      <c r="B27" s="659" t="s">
        <v>231</v>
      </c>
      <c r="C27" s="659"/>
      <c r="D27" s="659"/>
      <c r="E27" s="341">
        <v>0</v>
      </c>
    </row>
    <row r="28" spans="1:10" ht="13.5" customHeight="1">
      <c r="A28" s="74"/>
      <c r="B28" s="685"/>
      <c r="C28" s="685"/>
      <c r="D28" s="686"/>
      <c r="E28" s="341">
        <v>0</v>
      </c>
      <c r="F28" s="100"/>
    </row>
    <row r="29" spans="1:10" ht="13.5" customHeight="1">
      <c r="A29" s="350"/>
      <c r="B29" s="666"/>
      <c r="C29" s="667"/>
      <c r="D29" s="667"/>
      <c r="E29" s="341">
        <v>0</v>
      </c>
      <c r="F29" s="100"/>
    </row>
    <row r="30" spans="1:10" ht="13.5" customHeight="1">
      <c r="A30" s="74"/>
      <c r="B30" s="703"/>
      <c r="C30" s="704"/>
      <c r="D30" s="704"/>
      <c r="E30" s="341">
        <v>0</v>
      </c>
      <c r="F30" s="100"/>
    </row>
    <row r="31" spans="1:10" ht="15.75">
      <c r="A31" s="73" t="s">
        <v>28</v>
      </c>
      <c r="B31" s="688" t="s">
        <v>266</v>
      </c>
      <c r="C31" s="688"/>
      <c r="D31" s="689"/>
      <c r="E31" s="341">
        <v>0</v>
      </c>
    </row>
    <row r="32" spans="1:10" ht="16.5" customHeight="1">
      <c r="A32" s="74" t="s">
        <v>139</v>
      </c>
      <c r="B32" s="697" t="s">
        <v>267</v>
      </c>
      <c r="C32" s="697"/>
      <c r="D32" s="697"/>
      <c r="E32" s="341">
        <v>0</v>
      </c>
    </row>
    <row r="33" spans="1:14" ht="14.25" customHeight="1">
      <c r="A33" s="74"/>
      <c r="B33" s="659" t="s">
        <v>231</v>
      </c>
      <c r="C33" s="659"/>
      <c r="D33" s="659"/>
      <c r="E33" s="341">
        <v>0</v>
      </c>
    </row>
    <row r="34" spans="1:14" ht="13.5" customHeight="1">
      <c r="A34" s="74"/>
      <c r="B34" s="683"/>
      <c r="C34" s="683"/>
      <c r="D34" s="687"/>
      <c r="E34" s="341">
        <v>0</v>
      </c>
      <c r="F34" s="100"/>
    </row>
    <row r="35" spans="1:14" ht="13.5" customHeight="1">
      <c r="A35" s="74"/>
      <c r="B35" s="681"/>
      <c r="C35" s="682"/>
      <c r="D35" s="682"/>
      <c r="E35" s="341">
        <v>0</v>
      </c>
      <c r="F35" s="100"/>
    </row>
    <row r="36" spans="1:14" ht="13.5" customHeight="1">
      <c r="A36" s="74"/>
      <c r="B36" s="681"/>
      <c r="C36" s="682"/>
      <c r="D36" s="682"/>
      <c r="E36" s="341">
        <v>0</v>
      </c>
      <c r="F36" s="100"/>
    </row>
    <row r="37" spans="1:14" ht="15.75">
      <c r="A37" s="74" t="s">
        <v>143</v>
      </c>
      <c r="B37" s="697" t="s">
        <v>268</v>
      </c>
      <c r="C37" s="697"/>
      <c r="D37" s="697"/>
      <c r="E37" s="341">
        <v>0</v>
      </c>
    </row>
    <row r="38" spans="1:14" ht="15" customHeight="1">
      <c r="A38" s="74"/>
      <c r="B38" s="659" t="s">
        <v>231</v>
      </c>
      <c r="C38" s="659"/>
      <c r="D38" s="659"/>
      <c r="E38" s="341">
        <v>0</v>
      </c>
    </row>
    <row r="39" spans="1:14" ht="13.5" customHeight="1">
      <c r="A39" s="74"/>
      <c r="B39" s="683"/>
      <c r="C39" s="683"/>
      <c r="D39" s="687"/>
      <c r="E39" s="341">
        <v>0</v>
      </c>
      <c r="F39" s="100"/>
      <c r="M39" s="353"/>
    </row>
    <row r="40" spans="1:14" ht="13.5" customHeight="1">
      <c r="A40" s="74"/>
      <c r="B40" s="681"/>
      <c r="C40" s="682"/>
      <c r="D40" s="682"/>
      <c r="E40" s="341">
        <v>0</v>
      </c>
      <c r="F40" s="100"/>
    </row>
    <row r="41" spans="1:14" ht="31.5" customHeight="1">
      <c r="A41" s="386" t="s">
        <v>269</v>
      </c>
      <c r="B41" s="683" t="s">
        <v>270</v>
      </c>
      <c r="C41" s="683"/>
      <c r="D41" s="683"/>
      <c r="E41" s="341">
        <v>0</v>
      </c>
    </row>
    <row r="42" spans="1:14" ht="13.5" customHeight="1">
      <c r="A42" s="74"/>
      <c r="B42" s="659" t="s">
        <v>231</v>
      </c>
      <c r="C42" s="659"/>
      <c r="D42" s="659"/>
      <c r="E42" s="341">
        <v>0</v>
      </c>
      <c r="M42" s="353"/>
    </row>
    <row r="43" spans="1:14" ht="13.5" customHeight="1">
      <c r="A43" s="74"/>
      <c r="B43" s="659"/>
      <c r="C43" s="659"/>
      <c r="D43" s="660"/>
      <c r="E43" s="341">
        <v>0</v>
      </c>
      <c r="F43" s="100"/>
      <c r="L43" s="353"/>
      <c r="M43" s="353"/>
      <c r="N43" s="353"/>
    </row>
    <row r="44" spans="1:14" ht="13.5" customHeight="1">
      <c r="A44" s="74"/>
      <c r="B44" s="681"/>
      <c r="C44" s="682"/>
      <c r="D44" s="682"/>
      <c r="E44" s="341">
        <v>0</v>
      </c>
      <c r="F44" s="100"/>
    </row>
    <row r="45" spans="1:14" ht="13.5" customHeight="1">
      <c r="A45" s="74"/>
      <c r="B45" s="681"/>
      <c r="C45" s="682"/>
      <c r="D45" s="682"/>
      <c r="E45" s="341">
        <v>0</v>
      </c>
      <c r="F45" s="100"/>
    </row>
    <row r="46" spans="1:14" ht="15.75">
      <c r="A46" s="74" t="s">
        <v>271</v>
      </c>
      <c r="B46" s="697" t="s">
        <v>272</v>
      </c>
      <c r="C46" s="697"/>
      <c r="D46" s="697"/>
      <c r="E46" s="341">
        <v>0</v>
      </c>
    </row>
    <row r="47" spans="1:14" ht="15" customHeight="1">
      <c r="A47" s="74"/>
      <c r="B47" s="659" t="s">
        <v>231</v>
      </c>
      <c r="C47" s="659"/>
      <c r="D47" s="659"/>
      <c r="E47" s="341">
        <v>0</v>
      </c>
      <c r="L47" s="353"/>
      <c r="M47" s="353"/>
      <c r="N47" s="353"/>
    </row>
    <row r="48" spans="1:14" ht="13.5" customHeight="1">
      <c r="A48" s="74"/>
      <c r="B48" s="685"/>
      <c r="C48" s="685"/>
      <c r="D48" s="686"/>
      <c r="E48" s="341">
        <v>0</v>
      </c>
      <c r="F48" s="100"/>
    </row>
    <row r="49" spans="1:6" ht="13.5" customHeight="1">
      <c r="A49" s="74"/>
      <c r="B49" s="699"/>
      <c r="C49" s="700"/>
      <c r="D49" s="701"/>
      <c r="E49" s="341">
        <v>0</v>
      </c>
      <c r="F49" s="100"/>
    </row>
    <row r="50" spans="1:6" ht="13.5" customHeight="1">
      <c r="A50" s="74"/>
      <c r="B50" s="681"/>
      <c r="C50" s="682"/>
      <c r="D50" s="682"/>
      <c r="E50" s="341">
        <v>0</v>
      </c>
      <c r="F50" s="100"/>
    </row>
    <row r="51" spans="1:6" ht="15.75">
      <c r="A51" s="74" t="s">
        <v>273</v>
      </c>
      <c r="B51" s="684" t="s">
        <v>274</v>
      </c>
      <c r="C51" s="684"/>
      <c r="D51" s="684"/>
      <c r="E51" s="341">
        <v>0</v>
      </c>
    </row>
    <row r="52" spans="1:6" ht="15" customHeight="1">
      <c r="A52" s="101"/>
      <c r="B52" s="668" t="s">
        <v>231</v>
      </c>
      <c r="C52" s="668"/>
      <c r="D52" s="668"/>
      <c r="E52" s="341">
        <v>0</v>
      </c>
    </row>
    <row r="53" spans="1:6" ht="13.5" customHeight="1">
      <c r="A53" s="351"/>
      <c r="B53" s="685"/>
      <c r="C53" s="685"/>
      <c r="D53" s="686"/>
      <c r="E53" s="341">
        <v>0</v>
      </c>
      <c r="F53" s="100"/>
    </row>
    <row r="54" spans="1:6" ht="13.5" customHeight="1">
      <c r="A54" s="117"/>
      <c r="B54" s="680"/>
      <c r="C54" s="702"/>
      <c r="D54" s="702"/>
      <c r="E54" s="341">
        <v>0</v>
      </c>
      <c r="F54" s="100"/>
    </row>
    <row r="55" spans="1:6" ht="13.5" customHeight="1">
      <c r="A55" s="117"/>
      <c r="B55" s="666"/>
      <c r="C55" s="667"/>
      <c r="D55" s="667"/>
      <c r="E55" s="341">
        <v>0</v>
      </c>
      <c r="F55" s="100"/>
    </row>
    <row r="56" spans="1:6" ht="16.5" customHeight="1">
      <c r="A56" s="75"/>
      <c r="B56" s="75"/>
      <c r="C56" s="102"/>
      <c r="D56" s="102"/>
      <c r="E56" s="103"/>
      <c r="F56" s="100"/>
    </row>
    <row r="57" spans="1:6" ht="15.75">
      <c r="A57" s="75"/>
      <c r="B57" s="75"/>
      <c r="C57" s="75"/>
      <c r="D57" s="75"/>
      <c r="E57" s="75"/>
    </row>
    <row r="58" spans="1:6" ht="15.75" customHeight="1">
      <c r="A58" s="449" t="s">
        <v>452</v>
      </c>
      <c r="B58" s="698" t="str">
        <f>'NAZWA JEDNOSTKI,SPORZĄDZIŁ,DATA'!H3</f>
        <v>Barbara Flidrzyńska</v>
      </c>
      <c r="C58" s="698"/>
      <c r="D58" s="465" t="str">
        <f>'NAZWA JEDNOSTKI,SPORZĄDZIŁ,DATA'!I3</f>
        <v>2022.02.24</v>
      </c>
      <c r="E58" s="447"/>
    </row>
    <row r="59" spans="1:6" ht="15" customHeight="1">
      <c r="A59" s="454"/>
      <c r="B59" s="460" t="s">
        <v>421</v>
      </c>
      <c r="C59" s="460"/>
      <c r="D59" s="460" t="s">
        <v>453</v>
      </c>
      <c r="E59" s="455"/>
    </row>
    <row r="60" spans="1:6" ht="14.25" customHeight="1">
      <c r="A60" s="456"/>
      <c r="B60" s="457"/>
      <c r="C60" s="457"/>
      <c r="D60" s="457"/>
      <c r="E60" s="457"/>
      <c r="F60" s="457"/>
    </row>
    <row r="61" spans="1:6" ht="15" customHeight="1">
      <c r="A61" s="10"/>
      <c r="B61" s="10"/>
      <c r="C61" s="10"/>
      <c r="D61" s="10"/>
      <c r="E61" s="10"/>
      <c r="F61" s="100"/>
    </row>
    <row r="62" spans="1:6" ht="15" customHeight="1"/>
    <row r="64" spans="1:6" ht="15">
      <c r="B64" t="s">
        <v>441</v>
      </c>
    </row>
    <row r="65" spans="2:2" ht="15">
      <c r="B65" t="s">
        <v>442</v>
      </c>
    </row>
  </sheetData>
  <sheetProtection selectLockedCells="1" selectUnlockedCells="1"/>
  <mergeCells count="53"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  <mergeCell ref="B50:D50"/>
    <mergeCell ref="B37:D37"/>
    <mergeCell ref="B38:D38"/>
    <mergeCell ref="B39:D39"/>
    <mergeCell ref="B43:D43"/>
    <mergeCell ref="B46:D46"/>
    <mergeCell ref="B9:D9"/>
    <mergeCell ref="A5:E5"/>
    <mergeCell ref="A6:D6"/>
    <mergeCell ref="B7:D7"/>
    <mergeCell ref="B8:D8"/>
    <mergeCell ref="B10:D10"/>
    <mergeCell ref="B12:D12"/>
    <mergeCell ref="B13:D13"/>
    <mergeCell ref="B14:D14"/>
    <mergeCell ref="B16:D16"/>
    <mergeCell ref="B17:D17"/>
    <mergeCell ref="B11:D11"/>
    <mergeCell ref="B15:D15"/>
    <mergeCell ref="B19:D19"/>
    <mergeCell ref="B18:D18"/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r:id="rId1"/>
  <headerFooter alignWithMargins="0"/>
  <colBreaks count="1" manualBreakCount="1">
    <brk id="7" max="1048575" man="1"/>
  </col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5" zoomScaleNormal="100" workbookViewId="0">
      <selection activeCell="E23" sqref="E23"/>
    </sheetView>
  </sheetViews>
  <sheetFormatPr defaultRowHeight="12.75"/>
  <cols>
    <col min="1" max="1" width="4.85546875" style="12" customWidth="1"/>
    <col min="2" max="2" width="28.7109375" style="12" customWidth="1"/>
    <col min="3" max="3" width="18.28515625" style="12" customWidth="1"/>
    <col min="4" max="4" width="17" style="12" customWidth="1"/>
    <col min="5" max="5" width="12.140625" style="12" customWidth="1"/>
    <col min="6" max="6" width="12.28515625" style="12" customWidth="1"/>
    <col min="7" max="7" width="27.7109375" style="12" customWidth="1"/>
    <col min="8" max="16384" width="9.140625" style="12"/>
  </cols>
  <sheetData>
    <row r="1" spans="1:12" ht="21.95" customHeight="1">
      <c r="A1" s="601" t="str">
        <f>'NAZWA JEDNOSTKI,SPORZĄDZIŁ,DATA'!B3</f>
        <v>XX Liceum Ogólnokształcące                               im. Juliusza Słowackiego</v>
      </c>
      <c r="B1" s="601"/>
      <c r="C1" s="601"/>
      <c r="D1" s="104"/>
      <c r="G1" s="201" t="s">
        <v>402</v>
      </c>
    </row>
    <row r="2" spans="1:12" ht="21.95" customHeight="1">
      <c r="A2" s="601"/>
      <c r="B2" s="601"/>
      <c r="C2" s="601"/>
      <c r="D2" s="72"/>
      <c r="E2" s="72"/>
      <c r="F2" s="72"/>
      <c r="G2" s="201"/>
      <c r="H2" s="72"/>
    </row>
    <row r="3" spans="1:12" ht="18" customHeight="1"/>
    <row r="4" spans="1:12" ht="36" customHeight="1">
      <c r="A4" s="707" t="s">
        <v>423</v>
      </c>
      <c r="B4" s="707"/>
      <c r="C4" s="707"/>
      <c r="D4" s="707"/>
      <c r="E4" s="707"/>
      <c r="F4" s="707"/>
      <c r="G4" s="707"/>
      <c r="H4" s="105"/>
      <c r="I4" s="105"/>
    </row>
    <row r="5" spans="1:12" ht="15.75" customHeight="1">
      <c r="A5" s="708" t="s">
        <v>275</v>
      </c>
      <c r="B5" s="708"/>
      <c r="C5" s="708"/>
      <c r="D5" s="708"/>
      <c r="E5" s="708"/>
      <c r="F5" s="708"/>
      <c r="G5" s="708"/>
    </row>
    <row r="6" spans="1:12" ht="25.5">
      <c r="A6" s="106" t="s">
        <v>0</v>
      </c>
      <c r="B6" s="106" t="s">
        <v>276</v>
      </c>
      <c r="C6" s="107" t="s">
        <v>277</v>
      </c>
      <c r="D6" s="107" t="s">
        <v>278</v>
      </c>
      <c r="E6" s="107" t="s">
        <v>279</v>
      </c>
      <c r="F6" s="107" t="s">
        <v>280</v>
      </c>
      <c r="G6" s="107" t="s">
        <v>281</v>
      </c>
      <c r="H6" s="108"/>
      <c r="I6" s="12" t="s">
        <v>37</v>
      </c>
    </row>
    <row r="7" spans="1:12">
      <c r="A7" s="109"/>
      <c r="B7" s="109"/>
      <c r="C7" s="109"/>
      <c r="D7" s="109"/>
      <c r="E7" s="383"/>
      <c r="F7" s="109"/>
      <c r="G7" s="109"/>
    </row>
    <row r="8" spans="1:12">
      <c r="A8" s="109"/>
      <c r="B8" s="109"/>
      <c r="C8" s="109"/>
      <c r="D8" s="109"/>
      <c r="E8" s="383"/>
      <c r="F8" s="109"/>
      <c r="G8" s="109"/>
    </row>
    <row r="9" spans="1:12">
      <c r="A9" s="109"/>
      <c r="B9" s="109"/>
      <c r="C9" s="109"/>
      <c r="D9" s="109"/>
      <c r="E9" s="383"/>
      <c r="F9" s="109"/>
      <c r="G9" s="109"/>
    </row>
    <row r="10" spans="1:12">
      <c r="A10" s="109"/>
      <c r="B10" s="109"/>
      <c r="C10" s="109"/>
      <c r="D10" s="109"/>
      <c r="E10" s="383"/>
      <c r="F10" s="109"/>
      <c r="G10" s="109"/>
    </row>
    <row r="11" spans="1:12">
      <c r="A11" s="109"/>
      <c r="B11" s="109"/>
      <c r="C11" s="109"/>
      <c r="D11" s="109"/>
      <c r="E11" s="383"/>
      <c r="F11" s="109"/>
      <c r="G11" s="109"/>
    </row>
    <row r="12" spans="1:12">
      <c r="A12" s="109"/>
      <c r="B12" s="109"/>
      <c r="C12" s="109"/>
      <c r="D12" s="109"/>
      <c r="E12" s="383"/>
      <c r="F12" s="109"/>
      <c r="G12" s="109"/>
      <c r="L12" s="12" t="s">
        <v>37</v>
      </c>
    </row>
    <row r="13" spans="1:12">
      <c r="A13" s="109"/>
      <c r="B13" s="109"/>
      <c r="C13" s="109"/>
      <c r="D13" s="109"/>
      <c r="E13" s="383"/>
      <c r="F13" s="109"/>
      <c r="G13" s="109"/>
    </row>
    <row r="14" spans="1:12">
      <c r="A14" s="109"/>
      <c r="B14" s="109"/>
      <c r="C14" s="109"/>
      <c r="D14" s="109"/>
      <c r="E14" s="383"/>
      <c r="F14" s="109"/>
      <c r="G14" s="109"/>
    </row>
    <row r="15" spans="1:12">
      <c r="A15" s="109"/>
      <c r="B15" s="109"/>
      <c r="C15" s="109"/>
      <c r="D15" s="109"/>
      <c r="E15" s="383"/>
      <c r="F15" s="109"/>
      <c r="G15" s="109"/>
    </row>
    <row r="16" spans="1:12" ht="15">
      <c r="A16" s="109"/>
      <c r="B16" s="458" t="s">
        <v>422</v>
      </c>
      <c r="C16" s="109"/>
      <c r="D16" s="109"/>
      <c r="E16" s="383">
        <f>SUM(E7:E15)</f>
        <v>0</v>
      </c>
      <c r="F16" s="109"/>
      <c r="G16" s="109"/>
    </row>
    <row r="17" spans="1:7" ht="15.75">
      <c r="A17" s="708" t="s">
        <v>282</v>
      </c>
      <c r="B17" s="708"/>
      <c r="C17" s="708"/>
      <c r="D17" s="708"/>
      <c r="E17" s="708"/>
      <c r="F17" s="708"/>
      <c r="G17" s="708"/>
    </row>
    <row r="18" spans="1:7" ht="25.5">
      <c r="A18" s="106" t="s">
        <v>0</v>
      </c>
      <c r="B18" s="106" t="s">
        <v>276</v>
      </c>
      <c r="C18" s="107" t="s">
        <v>277</v>
      </c>
      <c r="D18" s="107" t="s">
        <v>278</v>
      </c>
      <c r="E18" s="107" t="s">
        <v>279</v>
      </c>
      <c r="F18" s="107" t="s">
        <v>280</v>
      </c>
      <c r="G18" s="107" t="s">
        <v>281</v>
      </c>
    </row>
    <row r="19" spans="1:7" ht="51">
      <c r="A19" s="109">
        <v>1</v>
      </c>
      <c r="B19" s="109" t="s">
        <v>499</v>
      </c>
      <c r="C19" s="109" t="s">
        <v>528</v>
      </c>
      <c r="D19" s="109" t="s">
        <v>501</v>
      </c>
      <c r="E19" s="383">
        <v>3.12</v>
      </c>
      <c r="F19" s="109" t="s">
        <v>498</v>
      </c>
      <c r="G19" s="503" t="s">
        <v>500</v>
      </c>
    </row>
    <row r="20" spans="1:7">
      <c r="A20" s="109"/>
      <c r="B20" s="109"/>
      <c r="C20" s="109"/>
      <c r="D20" s="109"/>
      <c r="E20" s="383"/>
      <c r="F20" s="109"/>
      <c r="G20" s="109"/>
    </row>
    <row r="21" spans="1:7">
      <c r="A21" s="109"/>
      <c r="B21" s="109"/>
      <c r="C21" s="109"/>
      <c r="D21" s="109"/>
      <c r="E21" s="383"/>
      <c r="F21" s="109"/>
      <c r="G21" s="109"/>
    </row>
    <row r="22" spans="1:7">
      <c r="A22" s="109"/>
      <c r="B22" s="109"/>
      <c r="C22" s="109"/>
      <c r="D22" s="109"/>
      <c r="E22" s="383"/>
      <c r="F22" s="109"/>
      <c r="G22" s="109"/>
    </row>
    <row r="23" spans="1:7">
      <c r="A23" s="109"/>
      <c r="B23" s="109"/>
      <c r="C23" s="109"/>
      <c r="D23" s="109"/>
      <c r="E23" s="383"/>
      <c r="F23" s="109"/>
      <c r="G23" s="109"/>
    </row>
    <row r="24" spans="1:7">
      <c r="A24" s="109"/>
      <c r="B24" s="109"/>
      <c r="C24" s="109"/>
      <c r="D24" s="109"/>
      <c r="E24" s="383"/>
      <c r="F24" s="109"/>
      <c r="G24" s="109"/>
    </row>
    <row r="25" spans="1:7">
      <c r="A25" s="109"/>
      <c r="B25" s="109"/>
      <c r="C25" s="109"/>
      <c r="D25" s="109"/>
      <c r="E25" s="383"/>
      <c r="F25" s="109"/>
      <c r="G25" s="109"/>
    </row>
    <row r="26" spans="1:7">
      <c r="A26" s="109"/>
      <c r="B26" s="109"/>
      <c r="C26" s="109"/>
      <c r="D26" s="109"/>
      <c r="E26" s="383"/>
      <c r="F26" s="109"/>
      <c r="G26" s="109"/>
    </row>
    <row r="27" spans="1:7">
      <c r="A27" s="109"/>
      <c r="B27" s="109"/>
      <c r="C27" s="109"/>
      <c r="D27" s="109"/>
      <c r="E27" s="383"/>
      <c r="F27" s="109"/>
      <c r="G27" s="109"/>
    </row>
    <row r="28" spans="1:7" ht="15">
      <c r="A28" s="109"/>
      <c r="B28" s="458" t="s">
        <v>422</v>
      </c>
      <c r="C28" s="109"/>
      <c r="D28" s="109"/>
      <c r="E28" s="383">
        <f>SUM(E19:E27)</f>
        <v>3.12</v>
      </c>
      <c r="F28" s="109"/>
      <c r="G28" s="109"/>
    </row>
    <row r="29" spans="1:7" ht="15.75">
      <c r="A29" s="75"/>
      <c r="B29" s="75"/>
      <c r="C29" s="11"/>
      <c r="D29" s="11"/>
      <c r="E29" s="11"/>
      <c r="F29" s="11"/>
      <c r="G29" s="11"/>
    </row>
    <row r="30" spans="1:7">
      <c r="A30" s="110"/>
      <c r="B30" s="110"/>
      <c r="C30" s="110"/>
      <c r="D30" s="110"/>
      <c r="E30" s="110"/>
      <c r="F30" s="709"/>
      <c r="G30" s="709"/>
    </row>
    <row r="31" spans="1:7">
      <c r="A31" s="110"/>
      <c r="B31" s="11"/>
      <c r="C31" s="11"/>
      <c r="D31" s="11"/>
      <c r="E31" s="11"/>
      <c r="F31" s="710"/>
      <c r="G31" s="711"/>
    </row>
    <row r="32" spans="1:7" ht="17.25" customHeight="1">
      <c r="A32" s="11"/>
      <c r="B32" s="462" t="str">
        <f>'NAZWA JEDNOSTKI,SPORZĄDZIŁ,DATA'!H3</f>
        <v>Barbara Flidrzyńska</v>
      </c>
      <c r="C32" s="468" t="str">
        <f>'NAZWA JEDNOSTKI,SPORZĄDZIŁ,DATA'!I3</f>
        <v>2022.02.24</v>
      </c>
      <c r="D32" s="11"/>
      <c r="E32" s="11"/>
      <c r="F32" s="705"/>
      <c r="G32" s="706"/>
    </row>
    <row r="33" spans="2:3" ht="15">
      <c r="B33" s="451" t="s">
        <v>421</v>
      </c>
      <c r="C33" s="451" t="s">
        <v>147</v>
      </c>
    </row>
    <row r="38" spans="2:3" ht="15">
      <c r="B38" t="s">
        <v>441</v>
      </c>
    </row>
    <row r="39" spans="2:3" ht="15">
      <c r="B39" t="s">
        <v>442</v>
      </c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4" firstPageNumber="0" orientation="landscape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M22" sqref="M22"/>
    </sheetView>
  </sheetViews>
  <sheetFormatPr defaultRowHeight="12.75"/>
  <cols>
    <col min="1" max="1" width="4.140625" style="12" customWidth="1"/>
    <col min="2" max="2" width="34.42578125" style="12" customWidth="1"/>
    <col min="3" max="3" width="12" style="12" customWidth="1"/>
    <col min="4" max="4" width="13.7109375" style="12" customWidth="1"/>
    <col min="5" max="5" width="16.7109375" style="12" customWidth="1"/>
    <col min="6" max="6" width="16.5703125" style="12" customWidth="1"/>
    <col min="7" max="7" width="29.42578125" style="12" customWidth="1"/>
    <col min="8" max="16384" width="9.140625" style="12"/>
  </cols>
  <sheetData>
    <row r="1" spans="1:9" ht="21.95" customHeight="1">
      <c r="A1" s="712" t="str">
        <f>'NAZWA JEDNOSTKI,SPORZĄDZIŁ,DATA'!B3</f>
        <v>XX Liceum Ogólnokształcące                               im. Juliusza Słowackiego</v>
      </c>
      <c r="B1" s="712"/>
      <c r="C1" s="712"/>
      <c r="D1" s="18"/>
      <c r="E1" s="78"/>
      <c r="F1" s="78"/>
      <c r="G1" s="201" t="s">
        <v>403</v>
      </c>
      <c r="H1" s="78"/>
    </row>
    <row r="2" spans="1:9" ht="21.95" customHeight="1">
      <c r="A2" s="712"/>
      <c r="B2" s="712"/>
      <c r="C2" s="712"/>
      <c r="D2" s="363"/>
      <c r="E2" s="363"/>
      <c r="F2" s="363"/>
      <c r="G2" s="201"/>
      <c r="H2" s="363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716" t="s">
        <v>283</v>
      </c>
      <c r="B4" s="716"/>
      <c r="C4" s="716"/>
      <c r="D4" s="716"/>
      <c r="E4" s="716"/>
      <c r="F4" s="716"/>
      <c r="G4" s="716"/>
      <c r="H4" s="105"/>
    </row>
    <row r="5" spans="1:9" ht="15.75" customHeight="1">
      <c r="A5" s="708" t="s">
        <v>284</v>
      </c>
      <c r="B5" s="708"/>
      <c r="C5" s="708"/>
      <c r="D5" s="708"/>
      <c r="E5" s="708"/>
      <c r="F5" s="708"/>
      <c r="G5" s="708"/>
    </row>
    <row r="6" spans="1:9" ht="25.5">
      <c r="A6" s="106" t="s">
        <v>0</v>
      </c>
      <c r="B6" s="106" t="s">
        <v>276</v>
      </c>
      <c r="C6" s="107" t="s">
        <v>277</v>
      </c>
      <c r="D6" s="107" t="s">
        <v>278</v>
      </c>
      <c r="E6" s="107" t="s">
        <v>279</v>
      </c>
      <c r="F6" s="107" t="s">
        <v>285</v>
      </c>
      <c r="G6" s="107" t="s">
        <v>281</v>
      </c>
      <c r="H6" s="108"/>
    </row>
    <row r="7" spans="1:9">
      <c r="A7" s="109"/>
      <c r="B7" s="109"/>
      <c r="C7" s="109"/>
      <c r="D7" s="109"/>
      <c r="E7" s="383"/>
      <c r="F7" s="109"/>
      <c r="G7" s="109"/>
    </row>
    <row r="8" spans="1:9">
      <c r="A8" s="109"/>
      <c r="B8" s="109"/>
      <c r="C8" s="109"/>
      <c r="D8" s="109"/>
      <c r="E8" s="383"/>
      <c r="F8" s="109"/>
      <c r="G8" s="109"/>
    </row>
    <row r="9" spans="1:9">
      <c r="A9" s="109"/>
      <c r="B9" s="109"/>
      <c r="C9" s="109"/>
      <c r="D9" s="109"/>
      <c r="E9" s="383"/>
      <c r="F9" s="109"/>
      <c r="G9" s="109"/>
    </row>
    <row r="10" spans="1:9">
      <c r="A10" s="109"/>
      <c r="B10" s="109"/>
      <c r="C10" s="109"/>
      <c r="D10" s="109"/>
      <c r="E10" s="383"/>
      <c r="F10" s="109"/>
      <c r="G10" s="109"/>
    </row>
    <row r="11" spans="1:9">
      <c r="A11" s="109"/>
      <c r="B11" s="109"/>
      <c r="C11" s="109"/>
      <c r="D11" s="109"/>
      <c r="E11" s="383"/>
      <c r="F11" s="109"/>
      <c r="G11" s="109"/>
    </row>
    <row r="12" spans="1:9">
      <c r="A12" s="111"/>
      <c r="B12" s="111"/>
      <c r="C12" s="111"/>
      <c r="D12" s="111"/>
      <c r="E12" s="384"/>
      <c r="F12" s="111"/>
      <c r="G12" s="111"/>
    </row>
    <row r="13" spans="1:9">
      <c r="A13" s="111"/>
      <c r="B13" s="111"/>
      <c r="C13" s="111"/>
      <c r="D13" s="111"/>
      <c r="E13" s="384"/>
      <c r="F13" s="111"/>
      <c r="G13" s="111"/>
    </row>
    <row r="14" spans="1:9">
      <c r="A14" s="111"/>
      <c r="B14" s="111"/>
      <c r="C14" s="111"/>
      <c r="D14" s="111"/>
      <c r="E14" s="384"/>
      <c r="F14" s="111"/>
      <c r="G14" s="111"/>
    </row>
    <row r="15" spans="1:9" ht="12.75" customHeight="1">
      <c r="A15" s="111"/>
      <c r="B15" s="111"/>
      <c r="C15" s="111"/>
      <c r="D15" s="111"/>
      <c r="E15" s="384"/>
      <c r="F15" s="111"/>
      <c r="G15" s="111"/>
    </row>
    <row r="16" spans="1:9" ht="6.75" hidden="1" customHeight="1">
      <c r="A16" s="111"/>
      <c r="B16" s="111"/>
      <c r="C16" s="111"/>
      <c r="D16" s="111"/>
      <c r="E16" s="384"/>
      <c r="F16" s="111"/>
      <c r="G16" s="111"/>
    </row>
    <row r="17" spans="1:12" hidden="1">
      <c r="A17" s="111"/>
      <c r="B17" s="111"/>
      <c r="C17" s="111"/>
      <c r="D17" s="111"/>
      <c r="E17" s="384"/>
      <c r="F17" s="111"/>
      <c r="G17" s="111"/>
    </row>
    <row r="18" spans="1:12" ht="15">
      <c r="A18" s="111"/>
      <c r="B18" s="458" t="s">
        <v>422</v>
      </c>
      <c r="C18" s="111"/>
      <c r="D18" s="111"/>
      <c r="E18" s="384">
        <f>SUM(E7:E15)</f>
        <v>0</v>
      </c>
      <c r="F18" s="111"/>
      <c r="G18" s="111"/>
    </row>
    <row r="19" spans="1:12" ht="18.75" customHeight="1">
      <c r="A19" s="717" t="s">
        <v>286</v>
      </c>
      <c r="B19" s="717"/>
      <c r="C19" s="717"/>
      <c r="D19" s="717"/>
      <c r="E19" s="717"/>
      <c r="F19" s="717"/>
      <c r="G19" s="717"/>
    </row>
    <row r="20" spans="1:12" ht="31.5" customHeight="1">
      <c r="A20" s="106" t="s">
        <v>0</v>
      </c>
      <c r="B20" s="106" t="s">
        <v>276</v>
      </c>
      <c r="C20" s="107" t="s">
        <v>277</v>
      </c>
      <c r="D20" s="107" t="s">
        <v>278</v>
      </c>
      <c r="E20" s="107" t="s">
        <v>279</v>
      </c>
      <c r="F20" s="107" t="s">
        <v>287</v>
      </c>
      <c r="G20" s="107" t="s">
        <v>281</v>
      </c>
    </row>
    <row r="21" spans="1:12">
      <c r="A21" s="109"/>
      <c r="B21" s="109"/>
      <c r="C21" s="109"/>
      <c r="D21" s="109"/>
      <c r="E21" s="383"/>
      <c r="F21" s="109"/>
      <c r="G21" s="109"/>
    </row>
    <row r="22" spans="1:12" ht="15.75">
      <c r="A22" s="109"/>
      <c r="B22" s="109"/>
      <c r="C22" s="109"/>
      <c r="D22" s="109"/>
      <c r="E22" s="383"/>
      <c r="F22" s="109"/>
      <c r="G22" s="109"/>
      <c r="L22" s="10"/>
    </row>
    <row r="23" spans="1:12" ht="12" customHeight="1">
      <c r="A23" s="112"/>
      <c r="B23" s="112"/>
      <c r="C23" s="112"/>
      <c r="D23" s="112"/>
      <c r="E23" s="385"/>
      <c r="F23" s="112"/>
      <c r="G23" s="112"/>
    </row>
    <row r="24" spans="1:12">
      <c r="A24" s="111"/>
      <c r="B24" s="111"/>
      <c r="C24" s="111"/>
      <c r="D24" s="111"/>
      <c r="E24" s="384"/>
      <c r="F24" s="111"/>
      <c r="G24" s="111"/>
    </row>
    <row r="25" spans="1:12">
      <c r="A25" s="111"/>
      <c r="B25" s="111"/>
      <c r="C25" s="111"/>
      <c r="D25" s="111"/>
      <c r="E25" s="384"/>
      <c r="F25" s="111"/>
      <c r="G25" s="111"/>
    </row>
    <row r="26" spans="1:12" ht="12.75" customHeight="1">
      <c r="A26" s="111"/>
      <c r="B26" s="111"/>
      <c r="C26" s="111"/>
      <c r="D26" s="111"/>
      <c r="E26" s="384"/>
      <c r="F26" s="111"/>
      <c r="G26" s="111"/>
    </row>
    <row r="27" spans="1:12" ht="12.75" customHeight="1">
      <c r="A27" s="111"/>
      <c r="B27" s="111"/>
      <c r="C27" s="111"/>
      <c r="D27" s="111"/>
      <c r="E27" s="384"/>
      <c r="F27" s="111"/>
      <c r="G27" s="111"/>
    </row>
    <row r="28" spans="1:12" ht="12.75" customHeight="1">
      <c r="A28" s="111"/>
      <c r="B28" s="111"/>
      <c r="C28" s="111"/>
      <c r="D28" s="111"/>
      <c r="E28" s="384"/>
      <c r="F28" s="111"/>
      <c r="G28" s="111"/>
    </row>
    <row r="29" spans="1:12" ht="12.75" customHeight="1">
      <c r="A29" s="111"/>
      <c r="B29" s="111"/>
      <c r="C29" s="111"/>
      <c r="D29" s="111"/>
      <c r="E29" s="384"/>
      <c r="F29" s="111"/>
      <c r="G29" s="111"/>
    </row>
    <row r="30" spans="1:12" ht="12" customHeight="1">
      <c r="A30" s="111"/>
      <c r="B30" s="458" t="s">
        <v>422</v>
      </c>
      <c r="C30" s="111"/>
      <c r="D30" s="111"/>
      <c r="E30" s="384">
        <f>SUM(E21:E29)</f>
        <v>0</v>
      </c>
      <c r="F30" s="111"/>
      <c r="G30" s="111"/>
    </row>
    <row r="31" spans="1:12" ht="13.5" customHeight="1"/>
    <row r="32" spans="1:12" ht="11.25" customHeight="1">
      <c r="G32" s="100"/>
    </row>
    <row r="33" spans="1:7">
      <c r="G33" s="100"/>
    </row>
    <row r="34" spans="1:7" ht="15.75">
      <c r="B34" s="462" t="str">
        <f>'NAZWA JEDNOSTKI,SPORZĄDZIŁ,DATA'!H3</f>
        <v>Barbara Flidrzyńska</v>
      </c>
      <c r="C34" s="77" t="s">
        <v>288</v>
      </c>
      <c r="D34" s="70"/>
      <c r="E34" s="469" t="str">
        <f>'NAZWA JEDNOSTKI,SPORZĄDZIŁ,DATA'!I3</f>
        <v>2022.02.24</v>
      </c>
      <c r="F34" s="718"/>
      <c r="G34" s="718"/>
    </row>
    <row r="35" spans="1:7" ht="15.75">
      <c r="A35" s="113"/>
      <c r="B35" s="461" t="s">
        <v>454</v>
      </c>
      <c r="C35" s="11"/>
      <c r="D35" s="463"/>
      <c r="E35" s="11" t="s">
        <v>147</v>
      </c>
      <c r="F35" s="715"/>
      <c r="G35" s="715"/>
    </row>
    <row r="36" spans="1:7" ht="13.5" customHeight="1">
      <c r="B36" s="85"/>
      <c r="C36" s="85"/>
      <c r="D36" s="85"/>
      <c r="E36" s="85"/>
      <c r="F36" s="713"/>
      <c r="G36" s="714"/>
    </row>
    <row r="37" spans="1:7">
      <c r="F37" s="76"/>
      <c r="G37" s="76"/>
    </row>
    <row r="40" spans="1:7" ht="15">
      <c r="B40" t="s">
        <v>441</v>
      </c>
    </row>
    <row r="41" spans="1:7" ht="15">
      <c r="B41" t="s">
        <v>442</v>
      </c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G2" sqref="G2"/>
    </sheetView>
  </sheetViews>
  <sheetFormatPr defaultRowHeight="12.75"/>
  <cols>
    <col min="1" max="1" width="5.7109375" style="12" customWidth="1"/>
    <col min="2" max="2" width="39.7109375" style="12" customWidth="1"/>
    <col min="3" max="3" width="20.7109375" style="12" customWidth="1"/>
    <col min="4" max="4" width="14.7109375" style="12" customWidth="1"/>
    <col min="5" max="5" width="15" style="12" customWidth="1"/>
    <col min="6" max="6" width="14.42578125" style="12" customWidth="1"/>
    <col min="7" max="7" width="28" style="12" customWidth="1"/>
    <col min="8" max="16384" width="9.140625" style="12"/>
  </cols>
  <sheetData>
    <row r="1" spans="1:14" ht="21.95" customHeight="1">
      <c r="A1" s="601" t="str">
        <f>'NAZWA JEDNOSTKI,SPORZĄDZIŁ,DATA'!B3</f>
        <v>XX Liceum Ogólnokształcące                               im. Juliusza Słowackiego</v>
      </c>
      <c r="B1" s="601"/>
      <c r="C1" s="601"/>
      <c r="D1" s="13"/>
      <c r="E1" s="10"/>
      <c r="F1" s="77"/>
      <c r="G1" s="13" t="s">
        <v>404</v>
      </c>
      <c r="H1" s="77"/>
    </row>
    <row r="2" spans="1:14" ht="21.95" customHeight="1">
      <c r="A2" s="601"/>
      <c r="B2" s="601"/>
      <c r="C2" s="601"/>
      <c r="D2" s="77"/>
      <c r="E2" s="77"/>
      <c r="F2" s="77"/>
      <c r="G2" s="13"/>
      <c r="H2" s="77"/>
      <c r="N2" s="11"/>
    </row>
    <row r="3" spans="1:14" ht="15.75">
      <c r="A3" s="77"/>
      <c r="B3" s="77"/>
      <c r="C3" s="77"/>
      <c r="D3" s="77"/>
      <c r="E3" s="77"/>
      <c r="F3" s="77"/>
      <c r="G3" s="77"/>
      <c r="H3" s="77"/>
      <c r="N3" s="11"/>
    </row>
    <row r="4" spans="1:14" ht="17.850000000000001" customHeight="1"/>
    <row r="5" spans="1:14" ht="43.5" customHeight="1">
      <c r="A5" s="716" t="s">
        <v>289</v>
      </c>
      <c r="B5" s="716"/>
      <c r="C5" s="716"/>
      <c r="D5" s="716"/>
      <c r="E5" s="716"/>
      <c r="F5" s="716"/>
      <c r="G5" s="716"/>
      <c r="H5" s="105"/>
    </row>
    <row r="6" spans="1:14" ht="15.75" customHeight="1">
      <c r="A6" s="720" t="s">
        <v>290</v>
      </c>
      <c r="B6" s="720"/>
      <c r="C6" s="720"/>
      <c r="D6" s="720"/>
      <c r="E6" s="720"/>
      <c r="F6" s="720"/>
      <c r="G6" s="720"/>
    </row>
    <row r="7" spans="1:14" ht="51">
      <c r="A7" s="114" t="s">
        <v>0</v>
      </c>
      <c r="B7" s="114" t="s">
        <v>276</v>
      </c>
      <c r="C7" s="115" t="s">
        <v>277</v>
      </c>
      <c r="D7" s="115" t="s">
        <v>278</v>
      </c>
      <c r="E7" s="115" t="s">
        <v>279</v>
      </c>
      <c r="F7" s="115" t="s">
        <v>291</v>
      </c>
      <c r="G7" s="115" t="s">
        <v>281</v>
      </c>
      <c r="H7" s="108"/>
    </row>
    <row r="8" spans="1:14">
      <c r="A8" s="116"/>
      <c r="B8" s="116"/>
      <c r="C8" s="116"/>
      <c r="D8" s="116"/>
      <c r="E8" s="376"/>
      <c r="F8" s="116"/>
      <c r="G8" s="116"/>
    </row>
    <row r="9" spans="1:14">
      <c r="A9" s="116"/>
      <c r="B9" s="116"/>
      <c r="C9" s="116"/>
      <c r="D9" s="116"/>
      <c r="E9" s="376"/>
      <c r="F9" s="116"/>
      <c r="G9" s="116"/>
    </row>
    <row r="10" spans="1:14">
      <c r="A10" s="116"/>
      <c r="B10" s="116"/>
      <c r="C10" s="116"/>
      <c r="D10" s="116"/>
      <c r="E10" s="376"/>
      <c r="F10" s="116"/>
      <c r="G10" s="116"/>
    </row>
    <row r="11" spans="1:14">
      <c r="A11" s="116"/>
      <c r="B11" s="116"/>
      <c r="C11" s="116"/>
      <c r="D11" s="116"/>
      <c r="E11" s="376"/>
      <c r="F11" s="116"/>
      <c r="G11" s="116"/>
    </row>
    <row r="12" spans="1:14">
      <c r="A12" s="116"/>
      <c r="B12" s="116"/>
      <c r="C12" s="116"/>
      <c r="D12" s="116"/>
      <c r="E12" s="376"/>
      <c r="F12" s="116"/>
      <c r="G12" s="116"/>
    </row>
    <row r="13" spans="1:14" ht="15.75">
      <c r="A13" s="117"/>
      <c r="B13" s="117"/>
      <c r="C13" s="117"/>
      <c r="D13" s="117"/>
      <c r="E13" s="345"/>
      <c r="F13" s="117"/>
      <c r="G13" s="117"/>
    </row>
    <row r="14" spans="1:14" ht="16.5" thickBot="1">
      <c r="A14" s="117"/>
      <c r="B14" s="117"/>
      <c r="C14" s="117"/>
      <c r="D14" s="117"/>
      <c r="E14" s="382"/>
      <c r="F14" s="117"/>
      <c r="G14" s="117"/>
    </row>
    <row r="15" spans="1:14" ht="15.75" thickBot="1">
      <c r="A15" s="118"/>
      <c r="B15" s="458" t="s">
        <v>422</v>
      </c>
      <c r="C15" s="118"/>
      <c r="D15" s="378"/>
      <c r="E15" s="381">
        <f>SUM(E8:E14)</f>
        <v>0</v>
      </c>
      <c r="F15" s="379"/>
      <c r="G15" s="118"/>
    </row>
    <row r="16" spans="1:14" ht="15.75">
      <c r="A16" s="721" t="s">
        <v>292</v>
      </c>
      <c r="B16" s="721"/>
      <c r="C16" s="721" t="s">
        <v>286</v>
      </c>
      <c r="D16" s="721"/>
      <c r="E16" s="722"/>
      <c r="F16" s="721"/>
      <c r="G16" s="721"/>
    </row>
    <row r="17" spans="1:11" ht="48.75" customHeight="1">
      <c r="A17" s="114" t="s">
        <v>0</v>
      </c>
      <c r="B17" s="114" t="s">
        <v>276</v>
      </c>
      <c r="C17" s="115" t="s">
        <v>277</v>
      </c>
      <c r="D17" s="115" t="s">
        <v>278</v>
      </c>
      <c r="E17" s="115" t="s">
        <v>279</v>
      </c>
      <c r="F17" s="115" t="s">
        <v>291</v>
      </c>
      <c r="G17" s="115" t="s">
        <v>281</v>
      </c>
    </row>
    <row r="18" spans="1:11">
      <c r="A18" s="116"/>
      <c r="B18" s="116"/>
      <c r="C18" s="116"/>
      <c r="D18" s="116"/>
      <c r="E18" s="376"/>
      <c r="F18" s="116"/>
      <c r="G18" s="116"/>
    </row>
    <row r="19" spans="1:11">
      <c r="A19" s="118"/>
      <c r="B19" s="118"/>
      <c r="C19" s="118"/>
      <c r="D19" s="118"/>
      <c r="E19" s="377"/>
      <c r="F19" s="118"/>
      <c r="G19" s="118"/>
    </row>
    <row r="20" spans="1:11">
      <c r="A20" s="118"/>
      <c r="B20" s="118"/>
      <c r="C20" s="118"/>
      <c r="D20" s="118"/>
      <c r="E20" s="377"/>
      <c r="F20" s="118"/>
      <c r="G20" s="118"/>
    </row>
    <row r="21" spans="1:11">
      <c r="A21" s="118"/>
      <c r="B21" s="118"/>
      <c r="C21" s="118"/>
      <c r="D21" s="118"/>
      <c r="E21" s="377"/>
      <c r="F21" s="118"/>
      <c r="G21" s="118"/>
    </row>
    <row r="22" spans="1:11">
      <c r="A22" s="118"/>
      <c r="B22" s="118"/>
      <c r="C22" s="118"/>
      <c r="D22" s="118"/>
      <c r="E22" s="377"/>
      <c r="F22" s="118"/>
      <c r="G22" s="118"/>
    </row>
    <row r="23" spans="1:11">
      <c r="A23" s="118"/>
      <c r="B23" s="118"/>
      <c r="C23" s="118"/>
      <c r="D23" s="118"/>
      <c r="E23" s="377"/>
      <c r="F23" s="118"/>
      <c r="G23" s="118"/>
    </row>
    <row r="24" spans="1:11" ht="13.5" thickBot="1">
      <c r="A24" s="118"/>
      <c r="B24" s="118"/>
      <c r="C24" s="118"/>
      <c r="D24" s="118"/>
      <c r="E24" s="380"/>
      <c r="F24" s="118"/>
      <c r="G24" s="118"/>
    </row>
    <row r="25" spans="1:11" ht="16.5" customHeight="1" thickBot="1">
      <c r="A25" s="118"/>
      <c r="B25" s="458" t="s">
        <v>422</v>
      </c>
      <c r="C25" s="118"/>
      <c r="D25" s="378"/>
      <c r="E25" s="381">
        <f>SUM(E18:E24)</f>
        <v>0</v>
      </c>
      <c r="F25" s="379"/>
      <c r="G25" s="118"/>
    </row>
    <row r="26" spans="1:11" ht="20.25" customHeight="1">
      <c r="A26" s="80"/>
      <c r="B26" s="80"/>
      <c r="C26" s="119"/>
      <c r="D26" s="80"/>
      <c r="E26" s="80"/>
      <c r="F26" s="80"/>
      <c r="G26" s="80"/>
    </row>
    <row r="27" spans="1:11" ht="18" customHeight="1">
      <c r="A27" s="120"/>
      <c r="B27" s="451" t="str">
        <f>'NAZWA JEDNOSTKI,SPORZĄDZIŁ,DATA'!H3</f>
        <v>Barbara Flidrzyńska</v>
      </c>
      <c r="C27" s="466" t="str">
        <f>'NAZWA JEDNOSTKI,SPORZĄDZIŁ,DATA'!I3</f>
        <v>2022.02.24</v>
      </c>
      <c r="D27" s="121"/>
      <c r="E27" s="121"/>
      <c r="F27" s="723"/>
      <c r="G27" s="723"/>
      <c r="H27" s="11"/>
      <c r="I27" s="11"/>
      <c r="J27" s="11"/>
      <c r="K27" s="11"/>
    </row>
    <row r="28" spans="1:11" ht="15" customHeight="1">
      <c r="A28" s="120"/>
      <c r="B28" s="451" t="s">
        <v>421</v>
      </c>
      <c r="C28" s="464" t="s">
        <v>147</v>
      </c>
      <c r="D28" s="121"/>
      <c r="E28" s="121"/>
      <c r="F28" s="724"/>
      <c r="G28" s="724"/>
      <c r="H28" s="11"/>
      <c r="I28" s="11"/>
      <c r="J28" s="11"/>
      <c r="K28" s="11"/>
    </row>
    <row r="29" spans="1:11" ht="12" customHeight="1">
      <c r="A29" s="80"/>
      <c r="B29" s="80"/>
      <c r="C29" s="80"/>
      <c r="D29" s="80"/>
      <c r="E29" s="80"/>
      <c r="F29" s="719"/>
      <c r="G29" s="714"/>
    </row>
    <row r="30" spans="1:11">
      <c r="F30" s="76"/>
      <c r="G30" s="76"/>
    </row>
    <row r="33" spans="2:2" ht="15">
      <c r="B33" t="s">
        <v>441</v>
      </c>
    </row>
    <row r="34" spans="2:2" ht="15">
      <c r="B34" t="s">
        <v>442</v>
      </c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zoomScale="75" zoomScaleNormal="75" workbookViewId="0">
      <selection activeCell="K16" sqref="K16"/>
    </sheetView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511" t="str">
        <f>'NAZWA JEDNOSTKI,SPORZĄDZIŁ,DATA'!B3</f>
        <v>XX Liceum Ogólnokształcące                               im. Juliusza Słowackiego</v>
      </c>
      <c r="C1" s="511"/>
    </row>
    <row r="2" spans="2:13" ht="21.95" customHeight="1">
      <c r="B2" s="511"/>
      <c r="C2" s="511"/>
      <c r="D2" s="375"/>
    </row>
    <row r="4" spans="2:13" ht="18.75" customHeight="1">
      <c r="B4" s="530" t="s">
        <v>405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</row>
    <row r="6" spans="2:13" ht="15.75" thickBot="1"/>
    <row r="7" spans="2:13" ht="24.75" customHeight="1">
      <c r="B7" s="541" t="s">
        <v>0</v>
      </c>
      <c r="C7" s="543" t="s">
        <v>341</v>
      </c>
      <c r="D7" s="533" t="s">
        <v>2</v>
      </c>
      <c r="E7" s="533" t="s">
        <v>3</v>
      </c>
      <c r="F7" s="533"/>
      <c r="G7" s="533"/>
      <c r="H7" s="533"/>
      <c r="I7" s="533" t="s">
        <v>4</v>
      </c>
      <c r="J7" s="533"/>
      <c r="K7" s="533"/>
      <c r="L7" s="533"/>
      <c r="M7" s="545" t="s">
        <v>5</v>
      </c>
    </row>
    <row r="8" spans="2:13" ht="64.5" customHeight="1" thickBot="1">
      <c r="B8" s="542"/>
      <c r="C8" s="544"/>
      <c r="D8" s="534"/>
      <c r="E8" s="371" t="s">
        <v>6</v>
      </c>
      <c r="F8" s="371" t="s">
        <v>410</v>
      </c>
      <c r="G8" s="371" t="s">
        <v>379</v>
      </c>
      <c r="H8" s="371" t="s">
        <v>8</v>
      </c>
      <c r="I8" s="371" t="s">
        <v>6</v>
      </c>
      <c r="J8" s="371" t="s">
        <v>9</v>
      </c>
      <c r="K8" s="371" t="s">
        <v>379</v>
      </c>
      <c r="L8" s="371" t="s">
        <v>8</v>
      </c>
      <c r="M8" s="546"/>
    </row>
    <row r="9" spans="2:13" ht="45" customHeight="1">
      <c r="B9" s="159" t="s">
        <v>11</v>
      </c>
      <c r="C9" s="246" t="s">
        <v>25</v>
      </c>
      <c r="D9" s="478">
        <f>D10+D11+D12+D13+D14</f>
        <v>1671176.44</v>
      </c>
      <c r="E9" s="478">
        <f>E10+E11+E12+E13+E14</f>
        <v>0</v>
      </c>
      <c r="F9" s="478">
        <f t="shared" ref="F9:L9" si="0">F10+F11+F12+F13+F14</f>
        <v>75054.159999999989</v>
      </c>
      <c r="G9" s="478">
        <f t="shared" si="0"/>
        <v>0</v>
      </c>
      <c r="H9" s="478">
        <f t="shared" si="0"/>
        <v>16498.75</v>
      </c>
      <c r="I9" s="478">
        <f t="shared" si="0"/>
        <v>0</v>
      </c>
      <c r="J9" s="478">
        <f t="shared" si="0"/>
        <v>10709.42</v>
      </c>
      <c r="K9" s="478">
        <f t="shared" si="0"/>
        <v>0</v>
      </c>
      <c r="L9" s="478">
        <f t="shared" si="0"/>
        <v>0</v>
      </c>
      <c r="M9" s="412">
        <f t="shared" ref="M9:M15" si="1">D9+E9+F9+G9+H9-I9-J9-K9-L9</f>
        <v>1752019.93</v>
      </c>
    </row>
    <row r="10" spans="2:13" ht="30" customHeight="1">
      <c r="B10" s="159" t="s">
        <v>13</v>
      </c>
      <c r="C10" s="246" t="s">
        <v>26</v>
      </c>
      <c r="D10" s="299">
        <v>0</v>
      </c>
      <c r="E10" s="299">
        <v>0</v>
      </c>
      <c r="F10" s="299">
        <v>0</v>
      </c>
      <c r="G10" s="299">
        <v>0</v>
      </c>
      <c r="H10" s="299">
        <v>0</v>
      </c>
      <c r="I10" s="299">
        <v>0</v>
      </c>
      <c r="J10" s="299">
        <v>0</v>
      </c>
      <c r="K10" s="299">
        <v>0</v>
      </c>
      <c r="L10" s="299">
        <v>0</v>
      </c>
      <c r="M10" s="412">
        <f t="shared" si="1"/>
        <v>0</v>
      </c>
    </row>
    <row r="11" spans="2:13" ht="53.25" customHeight="1">
      <c r="B11" s="373" t="s">
        <v>17</v>
      </c>
      <c r="C11" s="131" t="s">
        <v>420</v>
      </c>
      <c r="D11" s="299">
        <v>919970.33</v>
      </c>
      <c r="E11" s="299">
        <v>0</v>
      </c>
      <c r="F11" s="299">
        <v>63887.839999999997</v>
      </c>
      <c r="G11" s="299">
        <v>0</v>
      </c>
      <c r="H11" s="299">
        <v>0</v>
      </c>
      <c r="I11" s="299">
        <v>0</v>
      </c>
      <c r="J11" s="299">
        <v>0</v>
      </c>
      <c r="K11" s="299">
        <v>0</v>
      </c>
      <c r="L11" s="299">
        <v>0</v>
      </c>
      <c r="M11" s="412">
        <f t="shared" si="1"/>
        <v>983858.16999999993</v>
      </c>
    </row>
    <row r="12" spans="2:13" ht="34.5" customHeight="1">
      <c r="B12" s="373" t="s">
        <v>18</v>
      </c>
      <c r="C12" s="131" t="s">
        <v>435</v>
      </c>
      <c r="D12" s="299">
        <v>40108.26</v>
      </c>
      <c r="E12" s="299">
        <v>0</v>
      </c>
      <c r="F12" s="299">
        <v>2409.0100000000002</v>
      </c>
      <c r="G12" s="299">
        <v>0</v>
      </c>
      <c r="H12" s="299">
        <v>0</v>
      </c>
      <c r="I12" s="299">
        <v>0</v>
      </c>
      <c r="J12" s="299">
        <v>0</v>
      </c>
      <c r="K12" s="299">
        <v>0</v>
      </c>
      <c r="L12" s="299">
        <v>0</v>
      </c>
      <c r="M12" s="412">
        <f t="shared" si="1"/>
        <v>42517.270000000004</v>
      </c>
    </row>
    <row r="13" spans="2:13" ht="36" customHeight="1">
      <c r="B13" s="373" t="s">
        <v>20</v>
      </c>
      <c r="C13" s="178" t="s">
        <v>27</v>
      </c>
      <c r="D13" s="299">
        <v>0</v>
      </c>
      <c r="E13" s="299">
        <v>0</v>
      </c>
      <c r="F13" s="299">
        <v>0</v>
      </c>
      <c r="G13" s="299">
        <v>0</v>
      </c>
      <c r="H13" s="299">
        <v>0</v>
      </c>
      <c r="I13" s="299">
        <v>0</v>
      </c>
      <c r="J13" s="299">
        <v>0</v>
      </c>
      <c r="K13" s="299">
        <v>0</v>
      </c>
      <c r="L13" s="299">
        <v>0</v>
      </c>
      <c r="M13" s="412">
        <f t="shared" si="1"/>
        <v>0</v>
      </c>
    </row>
    <row r="14" spans="2:13" ht="38.25" customHeight="1">
      <c r="B14" s="373" t="s">
        <v>22</v>
      </c>
      <c r="C14" s="131" t="s">
        <v>294</v>
      </c>
      <c r="D14" s="299">
        <v>711097.85</v>
      </c>
      <c r="E14" s="299">
        <v>0</v>
      </c>
      <c r="F14" s="299">
        <v>8757.31</v>
      </c>
      <c r="G14" s="299">
        <v>0</v>
      </c>
      <c r="H14" s="299">
        <v>16498.75</v>
      </c>
      <c r="I14" s="299">
        <v>0</v>
      </c>
      <c r="J14" s="299">
        <v>10709.42</v>
      </c>
      <c r="K14" s="299">
        <v>0</v>
      </c>
      <c r="L14" s="299"/>
      <c r="M14" s="412">
        <f t="shared" si="1"/>
        <v>725644.49</v>
      </c>
    </row>
    <row r="15" spans="2:13" ht="49.5" customHeight="1" thickBot="1">
      <c r="B15" s="374" t="s">
        <v>28</v>
      </c>
      <c r="C15" s="178" t="s">
        <v>431</v>
      </c>
      <c r="D15" s="299">
        <v>44901.7</v>
      </c>
      <c r="E15" s="299">
        <v>0</v>
      </c>
      <c r="F15" s="299">
        <v>0</v>
      </c>
      <c r="G15" s="299">
        <v>0</v>
      </c>
      <c r="H15" s="299">
        <v>0</v>
      </c>
      <c r="I15" s="299">
        <v>0</v>
      </c>
      <c r="J15" s="299">
        <v>0</v>
      </c>
      <c r="K15" s="299">
        <v>0</v>
      </c>
      <c r="L15" s="299">
        <v>0</v>
      </c>
      <c r="M15" s="412">
        <f t="shared" si="1"/>
        <v>44901.7</v>
      </c>
    </row>
    <row r="16" spans="2:13" ht="38.25" customHeight="1" thickBot="1">
      <c r="B16" s="537" t="s">
        <v>349</v>
      </c>
      <c r="C16" s="538"/>
      <c r="D16" s="260">
        <f>D9+D15</f>
        <v>1716078.14</v>
      </c>
      <c r="E16" s="260">
        <f t="shared" ref="E16:M16" si="2">E9+E15</f>
        <v>0</v>
      </c>
      <c r="F16" s="260">
        <f t="shared" si="2"/>
        <v>75054.159999999989</v>
      </c>
      <c r="G16" s="260">
        <f t="shared" si="2"/>
        <v>0</v>
      </c>
      <c r="H16" s="260">
        <f t="shared" si="2"/>
        <v>16498.75</v>
      </c>
      <c r="I16" s="260">
        <f t="shared" si="2"/>
        <v>0</v>
      </c>
      <c r="J16" s="260">
        <f t="shared" si="2"/>
        <v>10709.42</v>
      </c>
      <c r="K16" s="260">
        <f t="shared" si="2"/>
        <v>0</v>
      </c>
      <c r="L16" s="260">
        <f t="shared" si="2"/>
        <v>0</v>
      </c>
      <c r="M16" s="258">
        <f t="shared" si="2"/>
        <v>1796921.63</v>
      </c>
    </row>
    <row r="17" spans="2:13" ht="63" customHeight="1" thickBot="1">
      <c r="B17" s="539" t="s">
        <v>432</v>
      </c>
      <c r="C17" s="540"/>
      <c r="D17" s="415" t="s">
        <v>308</v>
      </c>
      <c r="E17" s="415" t="s">
        <v>308</v>
      </c>
      <c r="F17" s="415" t="s">
        <v>308</v>
      </c>
      <c r="G17" s="417">
        <v>0</v>
      </c>
      <c r="H17" s="415" t="s">
        <v>308</v>
      </c>
      <c r="I17" s="415" t="s">
        <v>308</v>
      </c>
      <c r="J17" s="415" t="s">
        <v>308</v>
      </c>
      <c r="K17" s="417">
        <v>0</v>
      </c>
      <c r="L17" s="415" t="s">
        <v>308</v>
      </c>
      <c r="M17" s="418" t="s">
        <v>308</v>
      </c>
    </row>
    <row r="18" spans="2:13" ht="20.25" customHeight="1">
      <c r="B18" t="s">
        <v>380</v>
      </c>
    </row>
    <row r="19" spans="2:13">
      <c r="B19" t="s">
        <v>396</v>
      </c>
    </row>
    <row r="20" spans="2:13">
      <c r="B20" t="s">
        <v>433</v>
      </c>
    </row>
    <row r="21" spans="2:13" ht="16.5" customHeight="1">
      <c r="B21" t="s">
        <v>434</v>
      </c>
    </row>
    <row r="30" spans="2:13">
      <c r="C30" t="str">
        <f>'NAZWA JEDNOSTKI,SPORZĄDZIŁ,DATA'!H3</f>
        <v>Barbara Flidrzyńska</v>
      </c>
      <c r="D30" s="437" t="str">
        <f>'NAZWA JEDNOSTKI,SPORZĄDZIŁ,DATA'!I3</f>
        <v>2022.02.24</v>
      </c>
    </row>
    <row r="31" spans="2:13">
      <c r="C31" t="s">
        <v>437</v>
      </c>
      <c r="D31" t="s">
        <v>436</v>
      </c>
    </row>
    <row r="35" spans="3:3">
      <c r="C35" t="s">
        <v>441</v>
      </c>
    </row>
    <row r="36" spans="3:3">
      <c r="C36" t="s">
        <v>442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Normal="100" workbookViewId="0">
      <selection activeCell="C31" sqref="C31"/>
    </sheetView>
  </sheetViews>
  <sheetFormatPr defaultRowHeight="15"/>
  <cols>
    <col min="1" max="1" width="3.28515625" customWidth="1"/>
    <col min="2" max="2" width="99.140625" customWidth="1"/>
    <col min="3" max="3" width="42.7109375" customWidth="1"/>
    <col min="4" max="4" width="18.7109375" customWidth="1"/>
  </cols>
  <sheetData>
    <row r="1" spans="2:4" ht="15" customHeight="1">
      <c r="B1" s="511" t="str">
        <f>'NAZWA JEDNOSTKI,SPORZĄDZIŁ,DATA'!B3</f>
        <v>XX Liceum Ogólnokształcące                               im. Juliusza Słowackiego</v>
      </c>
      <c r="C1" s="484"/>
    </row>
    <row r="2" spans="2:4" ht="15" customHeight="1">
      <c r="B2" s="511"/>
      <c r="C2" s="484"/>
      <c r="D2" s="480"/>
    </row>
    <row r="4" spans="2:4" ht="15.75">
      <c r="B4" s="530" t="s">
        <v>466</v>
      </c>
      <c r="C4" s="530"/>
      <c r="D4" s="530"/>
    </row>
    <row r="6" spans="2:4" ht="15.75" thickBot="1"/>
    <row r="7" spans="2:4">
      <c r="B7" s="547" t="s">
        <v>78</v>
      </c>
      <c r="C7" s="545" t="s">
        <v>5</v>
      </c>
    </row>
    <row r="8" spans="2:4" ht="15.75" thickBot="1">
      <c r="B8" s="548"/>
      <c r="C8" s="546"/>
    </row>
    <row r="9" spans="2:4" ht="29.25" customHeight="1">
      <c r="B9" s="485" t="s">
        <v>467</v>
      </c>
      <c r="C9" s="339">
        <f>C10+C11+C12+C13+D14</f>
        <v>0</v>
      </c>
    </row>
    <row r="10" spans="2:4" ht="31.5" customHeight="1">
      <c r="B10" s="485" t="s">
        <v>468</v>
      </c>
      <c r="C10" s="319">
        <v>0</v>
      </c>
    </row>
    <row r="11" spans="2:4" ht="30" customHeight="1">
      <c r="B11" s="486" t="s">
        <v>469</v>
      </c>
      <c r="C11" s="319">
        <v>0</v>
      </c>
    </row>
    <row r="12" spans="2:4" ht="29.25" customHeight="1">
      <c r="B12" s="486" t="s">
        <v>470</v>
      </c>
      <c r="C12" s="319">
        <v>0</v>
      </c>
    </row>
    <row r="13" spans="2:4" ht="31.5" customHeight="1">
      <c r="B13" s="487" t="s">
        <v>471</v>
      </c>
      <c r="C13" s="319">
        <v>0</v>
      </c>
    </row>
    <row r="14" spans="2:4" ht="38.25" customHeight="1" thickBot="1">
      <c r="B14" s="488" t="s">
        <v>472</v>
      </c>
      <c r="C14" s="489">
        <v>0</v>
      </c>
    </row>
    <row r="18" spans="2:3">
      <c r="B18" s="479" t="str">
        <f>'NAZWA JEDNOSTKI,SPORZĄDZIŁ,DATA'!H3</f>
        <v>Barbara Flidrzyńska</v>
      </c>
      <c r="C18" s="440" t="str">
        <f>'NAZWA JEDNOSTKI,SPORZĄDZIŁ,DATA'!I3</f>
        <v>2022.02.24</v>
      </c>
    </row>
    <row r="19" spans="2:3">
      <c r="B19" t="s">
        <v>437</v>
      </c>
      <c r="C19" t="s">
        <v>436</v>
      </c>
    </row>
    <row r="23" spans="2:3">
      <c r="B23" t="s">
        <v>441</v>
      </c>
    </row>
    <row r="24" spans="2:3">
      <c r="B24" t="s">
        <v>442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horizontalDpi="0" verticalDpi="0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C16" sqref="C16"/>
    </sheetView>
  </sheetViews>
  <sheetFormatPr defaultRowHeight="15"/>
  <cols>
    <col min="1" max="1" width="8.7109375" customWidth="1"/>
    <col min="2" max="2" width="40.42578125" customWidth="1"/>
    <col min="3" max="3" width="42.140625" customWidth="1"/>
    <col min="4" max="4" width="9.140625" customWidth="1"/>
    <col min="5" max="5" width="14.140625" customWidth="1"/>
    <col min="6" max="6" width="13.7109375" customWidth="1"/>
    <col min="7" max="7" width="13.28515625" customWidth="1"/>
    <col min="10" max="12" width="9.140625" customWidth="1"/>
  </cols>
  <sheetData>
    <row r="1" spans="1:7" ht="21.95" customHeight="1">
      <c r="A1" s="550" t="str">
        <f>'NAZWA JEDNOSTKI,SPORZĄDZIŁ,DATA'!B3</f>
        <v>XX Liceum Ogólnokształcące                               im. Juliusza Słowackiego</v>
      </c>
      <c r="B1" s="550"/>
      <c r="C1" s="411"/>
      <c r="D1" s="411"/>
      <c r="E1" s="411"/>
      <c r="F1" s="411"/>
      <c r="G1" s="411"/>
    </row>
    <row r="2" spans="1:7" ht="21.95" customHeight="1">
      <c r="A2" s="550"/>
      <c r="B2" s="550"/>
    </row>
    <row r="3" spans="1:7" ht="23.25" customHeight="1">
      <c r="A3" s="425"/>
      <c r="B3" s="425"/>
    </row>
    <row r="4" spans="1:7" ht="15.75">
      <c r="A4" s="549" t="s">
        <v>363</v>
      </c>
      <c r="B4" s="549"/>
      <c r="C4" s="549"/>
    </row>
    <row r="6" spans="1:7" ht="15.75" thickBot="1"/>
    <row r="7" spans="1:7" ht="32.25" thickBot="1">
      <c r="A7" s="213" t="s">
        <v>0</v>
      </c>
      <c r="B7" s="147" t="s">
        <v>1</v>
      </c>
      <c r="C7" s="148" t="s">
        <v>378</v>
      </c>
    </row>
    <row r="8" spans="1:7" ht="31.5">
      <c r="A8" s="159" t="s">
        <v>11</v>
      </c>
      <c r="B8" s="144" t="s">
        <v>310</v>
      </c>
      <c r="C8" s="301">
        <v>0</v>
      </c>
    </row>
    <row r="9" spans="1:7" ht="16.5" thickBot="1">
      <c r="A9" s="212" t="s">
        <v>13</v>
      </c>
      <c r="B9" s="128" t="s">
        <v>293</v>
      </c>
      <c r="C9" s="302">
        <v>0</v>
      </c>
    </row>
    <row r="10" spans="1:7" ht="16.5" thickBot="1">
      <c r="A10" s="179" t="s">
        <v>28</v>
      </c>
      <c r="B10" s="163" t="s">
        <v>29</v>
      </c>
      <c r="C10" s="303">
        <v>0</v>
      </c>
    </row>
    <row r="11" spans="1:7" ht="16.5" thickBot="1">
      <c r="A11" s="537" t="s">
        <v>349</v>
      </c>
      <c r="B11" s="538"/>
      <c r="C11" s="278">
        <f>C8+C10</f>
        <v>0</v>
      </c>
    </row>
    <row r="12" spans="1:7" ht="15.75">
      <c r="A12" s="1"/>
    </row>
    <row r="16" spans="1:7">
      <c r="B16" s="375" t="str">
        <f>'NAZWA JEDNOSTKI,SPORZĄDZIŁ,DATA'!H3</f>
        <v>Barbara Flidrzyńska</v>
      </c>
      <c r="C16" s="441" t="str">
        <f>'NAZWA JEDNOSTKI,SPORZĄDZIŁ,DATA'!I3</f>
        <v>2022.02.24</v>
      </c>
    </row>
    <row r="17" spans="2:3">
      <c r="B17" s="375" t="s">
        <v>437</v>
      </c>
      <c r="C17" s="406" t="s">
        <v>436</v>
      </c>
    </row>
    <row r="21" spans="2:3">
      <c r="B21" t="s">
        <v>441</v>
      </c>
    </row>
    <row r="22" spans="2:3">
      <c r="B22" t="s">
        <v>442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F21" sqref="F21"/>
    </sheetView>
  </sheetViews>
  <sheetFormatPr defaultRowHeight="15"/>
  <cols>
    <col min="1" max="1" width="26" customWidth="1"/>
    <col min="2" max="2" width="28.5703125" customWidth="1"/>
    <col min="3" max="3" width="28.140625" customWidth="1"/>
    <col min="4" max="4" width="27.28515625" customWidth="1"/>
  </cols>
  <sheetData>
    <row r="1" spans="1:4" ht="21.95" customHeight="1">
      <c r="A1" s="511" t="str">
        <f>'NAZWA JEDNOSTKI,SPORZĄDZIŁ,DATA'!B3</f>
        <v>XX Liceum Ogólnokształcące                               im. Juliusza Słowackiego</v>
      </c>
      <c r="B1" s="511"/>
    </row>
    <row r="2" spans="1:4" ht="21.95" customHeight="1">
      <c r="A2" s="511"/>
      <c r="B2" s="511"/>
    </row>
    <row r="4" spans="1:4" ht="15.75">
      <c r="A4" s="530" t="s">
        <v>364</v>
      </c>
      <c r="B4" s="530"/>
      <c r="C4" s="530"/>
      <c r="D4" s="530"/>
    </row>
    <row r="6" spans="1:4" ht="15.75" thickBot="1"/>
    <row r="7" spans="1:4" ht="36" customHeight="1" thickBot="1">
      <c r="A7" s="160" t="s">
        <v>2</v>
      </c>
      <c r="B7" s="161" t="s">
        <v>148</v>
      </c>
      <c r="C7" s="161" t="s">
        <v>149</v>
      </c>
      <c r="D7" s="162" t="s">
        <v>5</v>
      </c>
    </row>
    <row r="8" spans="1:4" ht="30" customHeight="1" thickBot="1">
      <c r="A8" s="281"/>
      <c r="B8" s="282">
        <v>0</v>
      </c>
      <c r="C8" s="282">
        <v>0</v>
      </c>
      <c r="D8" s="283">
        <f>A8+B8-C8</f>
        <v>0</v>
      </c>
    </row>
    <row r="11" spans="1:4" ht="15" customHeight="1">
      <c r="A11" s="145"/>
      <c r="B11" s="145"/>
    </row>
    <row r="12" spans="1:4">
      <c r="A12" s="145"/>
      <c r="B12" s="145"/>
    </row>
    <row r="13" spans="1:4">
      <c r="A13" s="145"/>
      <c r="B13" s="145"/>
    </row>
    <row r="14" spans="1:4">
      <c r="A14" s="375" t="str">
        <f>'NAZWA JEDNOSTKI,SPORZĄDZIŁ,DATA'!H3</f>
        <v>Barbara Flidrzyńska</v>
      </c>
      <c r="B14" s="440" t="str">
        <f>'NAZWA JEDNOSTKI,SPORZĄDZIŁ,DATA'!I3</f>
        <v>2022.02.24</v>
      </c>
    </row>
    <row r="15" spans="1:4">
      <c r="A15" s="375" t="s">
        <v>437</v>
      </c>
      <c r="B15" s="375" t="s">
        <v>436</v>
      </c>
    </row>
    <row r="19" spans="1:3">
      <c r="A19" t="s">
        <v>441</v>
      </c>
    </row>
    <row r="20" spans="1:3">
      <c r="A20" t="s">
        <v>442</v>
      </c>
    </row>
    <row r="24" spans="1:3" ht="15.75">
      <c r="C24" s="124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zoomScaleNormal="100" workbookViewId="0">
      <selection activeCell="E19" sqref="E19"/>
    </sheetView>
  </sheetViews>
  <sheetFormatPr defaultRowHeight="15"/>
  <cols>
    <col min="2" max="2" width="8.28515625" customWidth="1"/>
    <col min="3" max="3" width="53.140625" customWidth="1"/>
    <col min="4" max="4" width="21.85546875" customWidth="1"/>
    <col min="5" max="5" width="23.140625" customWidth="1"/>
  </cols>
  <sheetData>
    <row r="1" spans="2:5" ht="21.95" customHeight="1">
      <c r="B1" s="511" t="str">
        <f>'NAZWA JEDNOSTKI,SPORZĄDZIŁ,DATA'!B3</f>
        <v>XX Liceum Ogólnokształcące                               im. Juliusza Słowackiego</v>
      </c>
      <c r="C1" s="511"/>
    </row>
    <row r="2" spans="2:5" ht="21.95" customHeight="1">
      <c r="B2" s="511"/>
      <c r="C2" s="511"/>
    </row>
    <row r="4" spans="2:5" ht="17.25" customHeight="1">
      <c r="B4" s="549" t="s">
        <v>365</v>
      </c>
      <c r="C4" s="549"/>
      <c r="D4" s="549"/>
      <c r="E4" s="549"/>
    </row>
    <row r="5" spans="2:5" ht="16.5" customHeight="1">
      <c r="B5" s="372"/>
      <c r="C5" s="372"/>
      <c r="D5" s="372"/>
      <c r="E5" s="372"/>
    </row>
    <row r="6" spans="2:5" ht="19.5" customHeight="1" thickBot="1"/>
    <row r="7" spans="2:5" ht="60.75" customHeight="1" thickBot="1">
      <c r="B7" s="213" t="s">
        <v>0</v>
      </c>
      <c r="C7" s="176" t="s">
        <v>80</v>
      </c>
      <c r="D7" s="164" t="s">
        <v>350</v>
      </c>
      <c r="E7" s="162" t="s">
        <v>351</v>
      </c>
    </row>
    <row r="8" spans="2:5" ht="47.25" customHeight="1">
      <c r="B8" s="159" t="s">
        <v>11</v>
      </c>
      <c r="C8" s="200" t="s">
        <v>81</v>
      </c>
      <c r="D8" s="304">
        <v>0</v>
      </c>
      <c r="E8" s="301">
        <v>0</v>
      </c>
    </row>
    <row r="9" spans="2:5" ht="53.25" customHeight="1">
      <c r="B9" s="127" t="s">
        <v>28</v>
      </c>
      <c r="C9" s="131" t="s">
        <v>82</v>
      </c>
      <c r="D9" s="305">
        <v>0</v>
      </c>
      <c r="E9" s="306">
        <v>0</v>
      </c>
    </row>
    <row r="10" spans="2:5" ht="55.5" customHeight="1">
      <c r="B10" s="551" t="s">
        <v>55</v>
      </c>
      <c r="C10" s="131" t="s">
        <v>83</v>
      </c>
      <c r="D10" s="305">
        <v>0</v>
      </c>
      <c r="E10" s="306">
        <v>0</v>
      </c>
    </row>
    <row r="11" spans="2:5" ht="15.75">
      <c r="B11" s="551"/>
      <c r="C11" s="131" t="s">
        <v>84</v>
      </c>
      <c r="D11" s="305"/>
      <c r="E11" s="306"/>
    </row>
    <row r="12" spans="2:5" ht="19.5" customHeight="1" thickBot="1">
      <c r="B12" s="552"/>
      <c r="C12" s="178" t="s">
        <v>85</v>
      </c>
      <c r="D12" s="307"/>
      <c r="E12" s="308"/>
    </row>
    <row r="13" spans="2:5" ht="19.5" customHeight="1" thickBot="1">
      <c r="B13" s="537" t="s">
        <v>352</v>
      </c>
      <c r="C13" s="538"/>
      <c r="D13" s="279">
        <f>D8+D9+D10</f>
        <v>0</v>
      </c>
      <c r="E13" s="278">
        <f>E8+E9+E10</f>
        <v>0</v>
      </c>
    </row>
    <row r="18" spans="3:4">
      <c r="C18" s="375" t="str">
        <f>'NAZWA JEDNOSTKI,SPORZĄDZIŁ,DATA'!H3</f>
        <v>Barbara Flidrzyńska</v>
      </c>
      <c r="D18" s="440" t="str">
        <f>'NAZWA JEDNOSTKI,SPORZĄDZIŁ,DATA'!I3</f>
        <v>2022.02.24</v>
      </c>
    </row>
    <row r="19" spans="3:4">
      <c r="C19" s="375" t="s">
        <v>437</v>
      </c>
      <c r="D19" s="375" t="s">
        <v>436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Normal="100" workbookViewId="0">
      <selection activeCell="E26" sqref="E26"/>
    </sheetView>
  </sheetViews>
  <sheetFormatPr defaultRowHeight="15"/>
  <cols>
    <col min="1" max="1" width="8" customWidth="1"/>
    <col min="3" max="3" width="38.7109375" customWidth="1"/>
    <col min="4" max="4" width="30.5703125" customWidth="1"/>
    <col min="5" max="5" width="34.7109375" customWidth="1"/>
  </cols>
  <sheetData>
    <row r="1" spans="2:9" ht="21.95" customHeight="1">
      <c r="B1" s="511" t="str">
        <f>'NAZWA JEDNOSTKI,SPORZĄDZIŁ,DATA'!B3</f>
        <v>XX Liceum Ogólnokształcące                               im. Juliusza Słowackiego</v>
      </c>
      <c r="C1" s="511"/>
    </row>
    <row r="2" spans="2:9" ht="21.95" customHeight="1">
      <c r="B2" s="511"/>
      <c r="C2" s="511"/>
    </row>
    <row r="4" spans="2:9" ht="15.75" customHeight="1">
      <c r="B4" s="549" t="s">
        <v>413</v>
      </c>
      <c r="C4" s="560"/>
      <c r="D4" s="560"/>
      <c r="E4" s="560"/>
    </row>
    <row r="6" spans="2:9" ht="16.5" thickBot="1">
      <c r="C6" s="124"/>
      <c r="D6" s="124"/>
      <c r="E6" s="124"/>
    </row>
    <row r="7" spans="2:9" ht="19.5" customHeight="1">
      <c r="B7" s="557" t="s">
        <v>0</v>
      </c>
      <c r="C7" s="553" t="s">
        <v>86</v>
      </c>
      <c r="D7" s="555" t="s">
        <v>366</v>
      </c>
      <c r="E7" s="556"/>
    </row>
    <row r="8" spans="2:9" ht="21" customHeight="1" thickBot="1">
      <c r="B8" s="558"/>
      <c r="C8" s="554"/>
      <c r="D8" s="165" t="s">
        <v>87</v>
      </c>
      <c r="E8" s="166" t="s">
        <v>367</v>
      </c>
    </row>
    <row r="9" spans="2:9" ht="28.5" customHeight="1">
      <c r="B9" s="236" t="s">
        <v>11</v>
      </c>
      <c r="C9" s="181" t="s">
        <v>88</v>
      </c>
      <c r="D9" s="309"/>
      <c r="E9" s="310">
        <v>0</v>
      </c>
    </row>
    <row r="10" spans="2:9" ht="27.75" customHeight="1">
      <c r="B10" s="237" t="s">
        <v>28</v>
      </c>
      <c r="C10" s="182" t="s">
        <v>89</v>
      </c>
      <c r="D10" s="311"/>
      <c r="E10" s="312">
        <v>0</v>
      </c>
    </row>
    <row r="11" spans="2:9" ht="24" customHeight="1">
      <c r="B11" s="237" t="s">
        <v>55</v>
      </c>
      <c r="C11" s="182" t="s">
        <v>90</v>
      </c>
      <c r="D11" s="311"/>
      <c r="E11" s="312">
        <v>0</v>
      </c>
    </row>
    <row r="12" spans="2:9" ht="27" customHeight="1" thickBot="1">
      <c r="B12" s="238" t="s">
        <v>57</v>
      </c>
      <c r="C12" s="183" t="s">
        <v>91</v>
      </c>
      <c r="D12" s="313"/>
      <c r="E12" s="314">
        <v>0</v>
      </c>
      <c r="I12" s="124"/>
    </row>
    <row r="13" spans="2:9" ht="28.5" customHeight="1" thickBot="1">
      <c r="B13" s="524" t="s">
        <v>348</v>
      </c>
      <c r="C13" s="559"/>
      <c r="D13" s="280">
        <f>D9+D10+D11+D12</f>
        <v>0</v>
      </c>
      <c r="E13" s="280">
        <f>E9+E10+E11+E12</f>
        <v>0</v>
      </c>
      <c r="I13" s="124"/>
    </row>
    <row r="14" spans="2:9" ht="15.75">
      <c r="C14" s="1"/>
      <c r="D14" s="124"/>
      <c r="E14" s="124"/>
    </row>
    <row r="18" spans="3:4">
      <c r="C18" s="375" t="str">
        <f>'NAZWA JEDNOSTKI,SPORZĄDZIŁ,DATA'!H3</f>
        <v>Barbara Flidrzyńska</v>
      </c>
      <c r="D18" s="440" t="str">
        <f>'NAZWA JEDNOSTKI,SPORZĄDZIŁ,DATA'!I3</f>
        <v>2022.02.24</v>
      </c>
    </row>
    <row r="19" spans="3:4">
      <c r="C19" s="375" t="s">
        <v>437</v>
      </c>
      <c r="D19" s="375" t="s">
        <v>436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68O9QH4HQ95HIA5RZn8unQqUwkX0/louDzjzn/EzhaaQJ2I4ikZhFOGkUBMYh/7z9DvM0xAFWX9SQ1C//mUFFw==" saltValue="2ydLH9Ni/mx6g5K4XfE/lg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Tabela 3.1 (wypełnia się autom)</vt:lpstr>
      <vt:lpstr>zał.4a</vt:lpstr>
      <vt:lpstr>zał.4b</vt:lpstr>
      <vt:lpstr>zał.4c</vt:lpstr>
      <vt:lpstr>zał.4d</vt:lpstr>
      <vt:lpstr>zał.4e</vt:lpstr>
      <vt:lpstr>zał.4f</vt:lpstr>
      <vt:lpstr>zał.4g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USER</cp:lastModifiedBy>
  <cp:lastPrinted>2022-03-09T08:56:34Z</cp:lastPrinted>
  <dcterms:created xsi:type="dcterms:W3CDTF">2018-10-04T10:33:38Z</dcterms:created>
  <dcterms:modified xsi:type="dcterms:W3CDTF">2022-03-30T07:00:03Z</dcterms:modified>
</cp:coreProperties>
</file>